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E:\Documents\Opdrachten\RWS\"/>
    </mc:Choice>
  </mc:AlternateContent>
  <xr:revisionPtr revIDLastSave="0" documentId="13_ncr:1_{7D3882BB-406B-4EBB-9E62-B72D375D227E}" xr6:coauthVersionLast="45" xr6:coauthVersionMax="45" xr10:uidLastSave="{00000000-0000-0000-0000-000000000000}"/>
  <bookViews>
    <workbookView xWindow="3765" yWindow="1260" windowWidth="21960" windowHeight="16185" xr2:uid="{CB35294D-1888-4F13-AB8E-E54E2F79C6A5}"/>
  </bookViews>
  <sheets>
    <sheet name="Voorblad" sheetId="1" r:id="rId1"/>
    <sheet name="Actualiteit" sheetId="2" r:id="rId2"/>
    <sheet name="Accuratesse"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2" l="1"/>
  <c r="E15" i="2" s="1"/>
  <c r="E19" i="2" l="1"/>
  <c r="D19" i="2" l="1"/>
  <c r="E33" i="3" l="1"/>
  <c r="E29" i="3"/>
  <c r="E25" i="3"/>
  <c r="E11" i="3"/>
  <c r="E48" i="2"/>
  <c r="E35" i="2"/>
  <c r="E32" i="2"/>
  <c r="E18" i="2"/>
  <c r="D33" i="3" l="1"/>
  <c r="D29" i="3" l="1"/>
  <c r="D25" i="3"/>
  <c r="D35" i="2" l="1"/>
  <c r="D32" i="2"/>
  <c r="D18" i="2" l="1"/>
  <c r="D14" i="2"/>
  <c r="D48" i="2" l="1"/>
  <c r="D11" i="3"/>
  <c r="D15" i="2" l="1"/>
</calcChain>
</file>

<file path=xl/sharedStrings.xml><?xml version="1.0" encoding="utf-8"?>
<sst xmlns="http://schemas.openxmlformats.org/spreadsheetml/2006/main" count="85" uniqueCount="60">
  <si>
    <t>Dashboard</t>
  </si>
  <si>
    <t>Inlichtingen: eric.vander.ster@rws.nl</t>
  </si>
  <si>
    <t>Status: concept</t>
  </si>
  <si>
    <t>Toelichting: dit dashboard toont indicatoren van de kwaliteitsmonitoring van het Nationaal Wegenbestand (NWB), op de dimensies actualiteit en accuratesse. Hiertoe is de dataset van nwb wegvakken vergeleken met andere databronnen van de overheid, te weten BAG, BRT (Top10NL) en BGT. De definities van de indicatoren en de scripts waarmee de databronnen vergeleken worden, zijn apart gedocumenteerd en beschikbaar via de contactpersoon bij 'inlichtingen'.</t>
  </si>
  <si>
    <t>Peildatum BAG:</t>
  </si>
  <si>
    <t>Peildatum NWB:</t>
  </si>
  <si>
    <t>Straatnamen zijn uniek per woonplaats per gemeente.</t>
  </si>
  <si>
    <t>Peildatum BRT/Top10NL:</t>
  </si>
  <si>
    <t>Percentueel t.o.v. het totaal aan Top10NL hartlijnen:</t>
  </si>
  <si>
    <t>Uitsluitend Top10NL hartlijnen voor snelverkeer of gemengd verkeer en niet verhardingstype in (onverhard, onbekend).</t>
  </si>
  <si>
    <t>Peildatum BGT</t>
  </si>
  <si>
    <t>Aantal BGT labels (Weg) zonder NWB wegvak binnen 10 meter:</t>
  </si>
  <si>
    <t>Uitsluitend de actuele bestaande BGT labels die betrekking hebben op wegen. Geen plantopo. Dit is een puntenset.</t>
  </si>
  <si>
    <t>BAG kent geen indicatie bovengronds/ondergronds, dus niet alle hits zijn terecht.</t>
  </si>
  <si>
    <t>Totaal aantal wegvakken in NWB</t>
  </si>
  <si>
    <t>Aantal wegvakken dat één of meer BAG panden doorsnijdt:</t>
  </si>
  <si>
    <t>Percentueel van totaal aantal wegvakken:</t>
  </si>
  <si>
    <t>Top10 wegen gefilterd op hoofdverkeersgebruik (gemengd, snelverkeer) en geen onverharde wegen</t>
  </si>
  <si>
    <t>Aantal wegvakken dat hoogstens 0,5 meter van een BRT hartlijn af ligt:</t>
  </si>
  <si>
    <t>Aantal Top10NL hartlijnen met NWB wegvak binnen 5 meter:</t>
  </si>
  <si>
    <t>Indicator 1.1: Percentage BAG straatnamen dat in het NWB correct is opgenomen</t>
  </si>
  <si>
    <t>BAG bevat ook straanamen als openbareruimtelabels, maar zijn in BAG Extract niet beschikbaar</t>
  </si>
  <si>
    <t>Flexibele match qua woonplaats (negeer prov.suffix) en gemeentenaam</t>
  </si>
  <si>
    <t>Indicator 1.2: Percentage BRT (Top10NL) hartlijnen waar in het NWB binnen (5m, 0.5m) wegvakken zijn</t>
  </si>
  <si>
    <t>Indicator 2.1: percentage NWB wegvakken dat geen BAG pand doorsnijdt</t>
  </si>
  <si>
    <t>Aantal NWB wegvakken dat geen BAG pand doorsnijdt:</t>
  </si>
  <si>
    <t>Aantal wegvakken dat hoogstens 5 meter van een BRT hartlijn af ligt:</t>
  </si>
  <si>
    <t>2.2a: Aantal NWB wegvakken dat hoogstens 5 meter van een hartlijn af ligt</t>
  </si>
  <si>
    <t>2.2b: Aantal NWB wegvakken dat hoogstens 0,5 meter van een hartlijn af ligt</t>
  </si>
  <si>
    <t>Indicator 2.3: Gemiddelde kortste afstand van een NWB wegvak tot een Top10NL hartlijn</t>
  </si>
  <si>
    <t>Gemiddelde kortste afstand van een NWB wegvak tot een Top10NL hartlijn</t>
  </si>
  <si>
    <t>Indicator 1.3: Percentage BGT openbareruimtelabels (wegen) waar in het NWB binnen 10m wegvakken zijn</t>
  </si>
  <si>
    <t>Percentage BGT openbareruimtelabels met NWB wegvakken binnen 10m:</t>
  </si>
  <si>
    <t>2.2c: Aantal NWB wegvakken dat ten minste één Top10NL wegvlak doorsnijdt</t>
  </si>
  <si>
    <t>Indicator 2.2: percentage NWB wegvakken binnen 5m/0.5m van Top10NL hartlijnen</t>
  </si>
  <si>
    <t>Aantal BAG Extract straatnamen niet te matchen met NWB:</t>
  </si>
  <si>
    <t>Percentueel t.o.v. de BAG Extract unieke straatnamen:</t>
  </si>
  <si>
    <t>Percentage BAG Extract straatnamen dat in het NWB correct is opgenomen:</t>
  </si>
  <si>
    <t>Totaal aantal wegvakken in NWB per peildatum:</t>
  </si>
  <si>
    <t>Totaal aantal geselecteerde hartlijnen in Top10NL per peildatum:</t>
  </si>
  <si>
    <t>Vorige meting</t>
  </si>
  <si>
    <t>Huidige meting</t>
  </si>
  <si>
    <t>Totaal aantal geselecteerde Top10NL hartlijnen (lijnen):</t>
  </si>
  <si>
    <t>Totaal aantal geselecteerde Top10NL wegvlakken (polygonen):</t>
  </si>
  <si>
    <t>Dit dashboard wordt continu doorontwikkeld. Aan de inhoud ervan kunnen geen rechten worden ontleend.</t>
  </si>
  <si>
    <t>Totaal # unieke straatnamen met adressen per woonplaats per gemeente in BAG:</t>
  </si>
  <si>
    <t>Totaal # unieke straatnamen per woonplaats per gemeente in NWB:</t>
  </si>
  <si>
    <t>Totaal aantal geselecteerde Top10NL hartlijnen (lijnen) per peildatum:</t>
  </si>
  <si>
    <t>Aantal wegvakken dat ten minste één Top10NL wegvlak doorsnijdt:</t>
  </si>
  <si>
    <t>NWB kwaliteitsmonitor</t>
  </si>
  <si>
    <t>Keuze voor 10m omdat een punt minder snel matcht dan een lijnstuk.</t>
  </si>
  <si>
    <t>Totaal aantal geselecteerde labels in BGT per peildatum:</t>
  </si>
  <si>
    <t>Aantal NWB straatnamen waarvan in BAG geen adres gevonden kan worden:</t>
  </si>
  <si>
    <t>Aantal NWB straatnamen waarvan in BAG de spelling afwijkt:</t>
  </si>
  <si>
    <t>Percentage NWB straatnamen met corresponderend adres in BAG:</t>
  </si>
  <si>
    <t>Percentage NWB straatnamen met dezelfde spelling in BAG:</t>
  </si>
  <si>
    <t>Totaal aantal actuele panden in BAG &gt; 21m2:</t>
  </si>
  <si>
    <t>Variant: aantal Top10NL hartlijnen met NWB wegvak binnen een halve meter:</t>
  </si>
  <si>
    <t>Periode: januari 2020</t>
  </si>
  <si>
    <t>Publicatiedatum van deze monitor: xx februari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</si>
</sst>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u/>
      <sz val="11"/>
      <color theme="1"/>
      <name val="Calibri"/>
      <family val="2"/>
      <scheme val="minor"/>
    </font>
    <font>
      <b/>
      <sz val="14"/>
      <color theme="1"/>
      <name val="Calibri"/>
      <family val="2"/>
      <scheme val="minor"/>
    </font>
    <font>
      <i/>
      <sz val="10"/>
      <color theme="1"/>
      <name val="Calibri"/>
      <family val="2"/>
      <scheme val="minor"/>
    </font>
    <font>
      <sz val="10"/>
      <color theme="1"/>
      <name val="Calibri"/>
      <family val="2"/>
      <scheme val="minor"/>
    </font>
    <font>
      <i/>
      <sz val="9"/>
      <color theme="1"/>
      <name val="Calibri"/>
      <family val="2"/>
      <scheme val="minor"/>
    </font>
    <font>
      <i/>
      <sz val="8"/>
      <color theme="1"/>
      <name val="Calibri"/>
      <family val="2"/>
      <scheme val="minor"/>
    </font>
    <font>
      <b/>
      <sz val="21"/>
      <color theme="1"/>
      <name val="Calibri"/>
      <family val="2"/>
      <scheme val="minor"/>
    </font>
    <font>
      <b/>
      <sz val="24"/>
      <color theme="1"/>
      <name val="Calibri"/>
      <family val="2"/>
      <scheme val="minor"/>
    </font>
    <font>
      <b/>
      <sz val="15"/>
      <color theme="4" tint="-0.249977111117893"/>
      <name val="Calibri"/>
      <family val="2"/>
      <scheme val="minor"/>
    </font>
    <font>
      <sz val="10"/>
      <color rgb="FFFF0000"/>
      <name val="Calibri"/>
      <family val="2"/>
      <scheme val="minor"/>
    </font>
    <font>
      <sz val="9"/>
      <color theme="1"/>
      <name val="Calibri"/>
      <family val="2"/>
      <scheme val="minor"/>
    </font>
  </fonts>
  <fills count="2">
    <fill>
      <patternFill patternType="none"/>
    </fill>
    <fill>
      <patternFill patternType="gray125"/>
    </fill>
  </fills>
  <borders count="22">
    <border>
      <left/>
      <right/>
      <top/>
      <bottom/>
      <diagonal/>
    </border>
    <border>
      <left style="thick">
        <color theme="4" tint="-0.24994659260841701"/>
      </left>
      <right style="thick">
        <color theme="4" tint="-0.24994659260841701"/>
      </right>
      <top style="thick">
        <color theme="4" tint="-0.24994659260841701"/>
      </top>
      <bottom/>
      <diagonal/>
    </border>
    <border>
      <left style="thick">
        <color theme="4" tint="-0.24994659260841701"/>
      </left>
      <right style="thick">
        <color theme="4" tint="-0.24994659260841701"/>
      </right>
      <top/>
      <bottom/>
      <diagonal/>
    </border>
    <border>
      <left style="thick">
        <color theme="4" tint="-0.24994659260841701"/>
      </left>
      <right style="thick">
        <color theme="4" tint="-0.24994659260841701"/>
      </right>
      <top/>
      <bottom style="thick">
        <color theme="4" tint="-0.24994659260841701"/>
      </bottom>
      <diagonal/>
    </border>
    <border>
      <left style="thick">
        <color theme="4" tint="0.39994506668294322"/>
      </left>
      <right/>
      <top style="thick">
        <color theme="4" tint="0.39994506668294322"/>
      </top>
      <bottom/>
      <diagonal/>
    </border>
    <border>
      <left/>
      <right/>
      <top style="thick">
        <color theme="4" tint="0.39994506668294322"/>
      </top>
      <bottom/>
      <diagonal/>
    </border>
    <border>
      <left/>
      <right style="thick">
        <color theme="4" tint="0.39994506668294322"/>
      </right>
      <top style="thick">
        <color theme="4" tint="0.39994506668294322"/>
      </top>
      <bottom/>
      <diagonal/>
    </border>
    <border>
      <left style="thick">
        <color theme="4" tint="0.39994506668294322"/>
      </left>
      <right/>
      <top/>
      <bottom/>
      <diagonal/>
    </border>
    <border>
      <left/>
      <right style="thick">
        <color theme="4" tint="0.39994506668294322"/>
      </right>
      <top/>
      <bottom/>
      <diagonal/>
    </border>
    <border>
      <left style="thick">
        <color theme="4" tint="0.39994506668294322"/>
      </left>
      <right/>
      <top/>
      <bottom style="thick">
        <color theme="4" tint="0.39994506668294322"/>
      </bottom>
      <diagonal/>
    </border>
    <border>
      <left/>
      <right/>
      <top/>
      <bottom style="thick">
        <color theme="4" tint="0.39994506668294322"/>
      </bottom>
      <diagonal/>
    </border>
    <border>
      <left/>
      <right style="thick">
        <color theme="4" tint="0.39994506668294322"/>
      </right>
      <top/>
      <bottom style="thick">
        <color theme="4" tint="0.39994506668294322"/>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thin">
        <color theme="4" tint="-0.499984740745262"/>
      </left>
      <right/>
      <top/>
      <bottom/>
      <diagonal/>
    </border>
    <border>
      <left style="thin">
        <color theme="8" tint="-0.499984740745262"/>
      </left>
      <right/>
      <top/>
      <bottom/>
      <diagonal/>
    </border>
  </borders>
  <cellStyleXfs count="1">
    <xf numFmtId="0" fontId="0" fillId="0" borderId="0"/>
  </cellStyleXfs>
  <cellXfs count="59">
    <xf numFmtId="0" fontId="0" fillId="0" borderId="0" xfId="0"/>
    <xf numFmtId="0" fontId="0" fillId="0" borderId="2" xfId="0" applyBorder="1" applyAlignment="1">
      <alignment vertical="center" wrapText="1"/>
    </xf>
    <xf numFmtId="0" fontId="0" fillId="0" borderId="2" xfId="0" applyBorder="1" applyAlignment="1">
      <alignment vertical="top" wrapText="1"/>
    </xf>
    <xf numFmtId="0" fontId="0" fillId="0" borderId="3" xfId="0" applyBorder="1" applyAlignment="1">
      <alignment vertical="center" wrapText="1"/>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3" fillId="0" borderId="0" xfId="0" applyFont="1"/>
    <xf numFmtId="0" fontId="0" fillId="0" borderId="12" xfId="0" applyBorder="1"/>
    <xf numFmtId="0" fontId="0" fillId="0" borderId="13" xfId="0" applyBorder="1"/>
    <xf numFmtId="0" fontId="0" fillId="0" borderId="15" xfId="0" applyBorder="1"/>
    <xf numFmtId="0" fontId="2" fillId="0" borderId="0" xfId="0" applyFont="1" applyBorder="1"/>
    <xf numFmtId="0" fontId="0" fillId="0" borderId="0" xfId="0" applyBorder="1"/>
    <xf numFmtId="0" fontId="0" fillId="0" borderId="16" xfId="0" applyBorder="1"/>
    <xf numFmtId="0" fontId="3" fillId="0" borderId="0" xfId="0" applyFont="1" applyBorder="1"/>
    <xf numFmtId="15" fontId="0" fillId="0" borderId="0" xfId="0" applyNumberFormat="1" applyBorder="1"/>
    <xf numFmtId="3" fontId="0" fillId="0" borderId="0" xfId="0" applyNumberFormat="1" applyBorder="1"/>
    <xf numFmtId="0" fontId="4" fillId="0" borderId="0" xfId="0" applyFont="1" applyBorder="1"/>
    <xf numFmtId="3" fontId="1" fillId="0" borderId="0" xfId="0" applyNumberFormat="1" applyFont="1" applyBorder="1"/>
    <xf numFmtId="164" fontId="5" fillId="0" borderId="0" xfId="0" applyNumberFormat="1" applyFont="1" applyBorder="1"/>
    <xf numFmtId="164" fontId="0" fillId="0" borderId="0" xfId="0" applyNumberFormat="1" applyBorder="1"/>
    <xf numFmtId="0" fontId="0" fillId="0" borderId="17" xfId="0" applyBorder="1"/>
    <xf numFmtId="0" fontId="0" fillId="0" borderId="18" xfId="0" applyBorder="1"/>
    <xf numFmtId="0" fontId="0" fillId="0" borderId="19" xfId="0" applyBorder="1"/>
    <xf numFmtId="0" fontId="0" fillId="0" borderId="0" xfId="0" applyFont="1" applyBorder="1"/>
    <xf numFmtId="0" fontId="3" fillId="0" borderId="15" xfId="0" applyFont="1" applyBorder="1"/>
    <xf numFmtId="3" fontId="0" fillId="0" borderId="0" xfId="0" applyNumberFormat="1" applyFont="1" applyBorder="1"/>
    <xf numFmtId="0" fontId="0" fillId="0" borderId="0" xfId="0" applyFill="1" applyBorder="1"/>
    <xf numFmtId="0" fontId="0" fillId="0" borderId="0" xfId="0" applyFont="1"/>
    <xf numFmtId="0" fontId="0" fillId="0" borderId="15" xfId="0" applyFont="1" applyBorder="1"/>
    <xf numFmtId="0" fontId="1" fillId="0" borderId="0" xfId="0" applyFont="1" applyBorder="1"/>
    <xf numFmtId="0" fontId="0" fillId="0" borderId="0" xfId="0" applyFont="1" applyFill="1" applyBorder="1"/>
    <xf numFmtId="0" fontId="3" fillId="0" borderId="0" xfId="0" applyFont="1" applyFill="1" applyBorder="1"/>
    <xf numFmtId="0" fontId="6" fillId="0" borderId="0" xfId="0" applyFont="1" applyBorder="1"/>
    <xf numFmtId="0" fontId="7" fillId="0" borderId="0" xfId="0" applyFont="1" applyFill="1" applyBorder="1"/>
    <xf numFmtId="0" fontId="1" fillId="0" borderId="0" xfId="0" applyFont="1" applyFill="1" applyBorder="1"/>
    <xf numFmtId="0" fontId="7" fillId="0" borderId="13" xfId="0" applyFont="1" applyBorder="1" applyAlignment="1">
      <alignment horizontal="center"/>
    </xf>
    <xf numFmtId="0" fontId="7" fillId="0" borderId="14" xfId="0" applyFont="1" applyBorder="1" applyAlignment="1">
      <alignment horizontal="center"/>
    </xf>
    <xf numFmtId="0" fontId="8" fillId="0" borderId="0" xfId="0" applyFont="1"/>
    <xf numFmtId="0" fontId="10"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0" xfId="0" applyFont="1" applyBorder="1"/>
    <xf numFmtId="15" fontId="0" fillId="0" borderId="0" xfId="0" applyNumberFormat="1" applyBorder="1" applyAlignment="1">
      <alignment horizontal="right"/>
    </xf>
    <xf numFmtId="3" fontId="0" fillId="0" borderId="0" xfId="0" applyNumberFormat="1" applyBorder="1" applyAlignment="1">
      <alignment horizontal="right"/>
    </xf>
    <xf numFmtId="3" fontId="0" fillId="0" borderId="0" xfId="0" applyNumberFormat="1" applyFont="1" applyBorder="1" applyAlignment="1">
      <alignment horizontal="right"/>
    </xf>
    <xf numFmtId="0" fontId="8" fillId="0" borderId="18" xfId="0" applyFont="1" applyBorder="1"/>
    <xf numFmtId="0" fontId="0" fillId="0" borderId="20" xfId="0" applyBorder="1"/>
    <xf numFmtId="0" fontId="9" fillId="0" borderId="20" xfId="0" applyFont="1" applyBorder="1"/>
    <xf numFmtId="0" fontId="0" fillId="0" borderId="21" xfId="0" applyBorder="1"/>
    <xf numFmtId="0" fontId="9" fillId="0" borderId="21" xfId="0" applyFont="1" applyBorder="1"/>
    <xf numFmtId="0" fontId="14" fillId="0" borderId="20" xfId="0" applyFont="1" applyBorder="1"/>
    <xf numFmtId="0" fontId="1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D8F6E-2F93-47F2-B7DF-83D1BCA20D9E}">
  <dimension ref="B1:D15"/>
  <sheetViews>
    <sheetView tabSelected="1" workbookViewId="0"/>
  </sheetViews>
  <sheetFormatPr defaultRowHeight="15" x14ac:dyDescent="0.25"/>
  <cols>
    <col min="3" max="3" width="77.140625" customWidth="1"/>
  </cols>
  <sheetData>
    <row r="1" spans="2:4" ht="15.75" thickBot="1" x14ac:dyDescent="0.3"/>
    <row r="2" spans="2:4" ht="16.5" thickTop="1" thickBot="1" x14ac:dyDescent="0.3">
      <c r="B2" s="5"/>
      <c r="C2" s="6"/>
      <c r="D2" s="7"/>
    </row>
    <row r="3" spans="2:4" ht="33" customHeight="1" thickTop="1" x14ac:dyDescent="0.25">
      <c r="B3" s="8"/>
      <c r="C3" s="45" t="s">
        <v>49</v>
      </c>
      <c r="D3" s="9"/>
    </row>
    <row r="4" spans="2:4" ht="33" customHeight="1" x14ac:dyDescent="0.25">
      <c r="B4" s="8"/>
      <c r="C4" s="46" t="s">
        <v>0</v>
      </c>
      <c r="D4" s="9"/>
    </row>
    <row r="5" spans="2:4" ht="33" customHeight="1" x14ac:dyDescent="0.25">
      <c r="B5" s="8"/>
      <c r="C5" s="47" t="s">
        <v>58</v>
      </c>
      <c r="D5" s="9"/>
    </row>
    <row r="6" spans="2:4" ht="33" customHeight="1" x14ac:dyDescent="0.25">
      <c r="B6" s="8"/>
      <c r="C6" s="1" t="s">
        <v>2</v>
      </c>
      <c r="D6" s="9"/>
    </row>
    <row r="7" spans="2:4" ht="33" customHeight="1" x14ac:dyDescent="0.25">
      <c r="B7" s="8"/>
      <c r="C7" s="4"/>
      <c r="D7" s="9"/>
    </row>
    <row r="8" spans="2:4" ht="97.5" customHeight="1" x14ac:dyDescent="0.25">
      <c r="B8" s="8"/>
      <c r="C8" s="2" t="s">
        <v>3</v>
      </c>
      <c r="D8" s="9"/>
    </row>
    <row r="9" spans="2:4" ht="33" customHeight="1" x14ac:dyDescent="0.25">
      <c r="B9" s="8"/>
      <c r="C9" s="1" t="s">
        <v>44</v>
      </c>
      <c r="D9" s="9"/>
    </row>
    <row r="10" spans="2:4" ht="33" customHeight="1" x14ac:dyDescent="0.25">
      <c r="B10" s="8"/>
      <c r="C10" s="1" t="s">
        <v>1</v>
      </c>
      <c r="D10" s="9"/>
    </row>
    <row r="11" spans="2:4" ht="33" customHeight="1" x14ac:dyDescent="0.25">
      <c r="B11" s="8"/>
      <c r="C11" s="1" t="s">
        <v>59</v>
      </c>
      <c r="D11" s="9"/>
    </row>
    <row r="12" spans="2:4" ht="33" customHeight="1" x14ac:dyDescent="0.25">
      <c r="B12" s="8"/>
      <c r="C12" s="1"/>
      <c r="D12" s="9"/>
    </row>
    <row r="13" spans="2:4" ht="33" customHeight="1" thickBot="1" x14ac:dyDescent="0.3">
      <c r="B13" s="8"/>
      <c r="C13" s="3"/>
      <c r="D13" s="9"/>
    </row>
    <row r="14" spans="2:4" ht="16.5" thickTop="1" thickBot="1" x14ac:dyDescent="0.3">
      <c r="B14" s="10"/>
      <c r="C14" s="11"/>
      <c r="D14" s="12"/>
    </row>
    <row r="15" spans="2:4" ht="15.75" thickTop="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E5D4E-97DB-4B00-AC61-7DB191136F72}">
  <dimension ref="A2:F49"/>
  <sheetViews>
    <sheetView zoomScale="130" zoomScaleNormal="130" workbookViewId="0"/>
  </sheetViews>
  <sheetFormatPr defaultRowHeight="15" x14ac:dyDescent="0.25"/>
  <cols>
    <col min="1" max="1" width="3.140625" customWidth="1"/>
    <col min="2" max="2" width="6" customWidth="1"/>
    <col min="3" max="3" width="68.28515625" customWidth="1"/>
    <col min="4" max="4" width="12.5703125" customWidth="1"/>
    <col min="5" max="5" width="16.42578125" customWidth="1"/>
  </cols>
  <sheetData>
    <row r="2" spans="2:6" x14ac:dyDescent="0.25">
      <c r="B2" s="14"/>
      <c r="C2" s="15"/>
      <c r="D2" s="42" t="s">
        <v>41</v>
      </c>
      <c r="E2" s="43" t="s">
        <v>40</v>
      </c>
    </row>
    <row r="3" spans="2:6" ht="15.75" x14ac:dyDescent="0.25">
      <c r="B3" s="16"/>
      <c r="C3" s="17" t="s">
        <v>20</v>
      </c>
      <c r="D3" s="18"/>
      <c r="E3" s="19"/>
    </row>
    <row r="4" spans="2:6" x14ac:dyDescent="0.25">
      <c r="B4" s="16"/>
      <c r="C4" s="39" t="s">
        <v>6</v>
      </c>
      <c r="D4" s="18"/>
      <c r="E4" s="19"/>
    </row>
    <row r="5" spans="2:6" x14ac:dyDescent="0.25">
      <c r="B5" s="16"/>
      <c r="C5" s="39" t="s">
        <v>21</v>
      </c>
      <c r="D5" s="18"/>
      <c r="E5" s="19"/>
    </row>
    <row r="6" spans="2:6" x14ac:dyDescent="0.25">
      <c r="B6" s="16"/>
      <c r="C6" s="18" t="s">
        <v>4</v>
      </c>
      <c r="D6" s="49">
        <v>43862</v>
      </c>
      <c r="E6" s="49">
        <v>43831</v>
      </c>
      <c r="F6" s="53"/>
    </row>
    <row r="7" spans="2:6" x14ac:dyDescent="0.25">
      <c r="B7" s="16"/>
      <c r="C7" s="18" t="s">
        <v>5</v>
      </c>
      <c r="D7" s="49">
        <v>43862</v>
      </c>
      <c r="E7" s="49">
        <v>43831</v>
      </c>
      <c r="F7" s="53"/>
    </row>
    <row r="8" spans="2:6" x14ac:dyDescent="0.25">
      <c r="B8" s="16"/>
      <c r="C8" s="30" t="s">
        <v>38</v>
      </c>
      <c r="D8" s="32">
        <v>1078507</v>
      </c>
      <c r="E8" s="32">
        <v>1076440</v>
      </c>
      <c r="F8" s="53"/>
    </row>
    <row r="9" spans="2:6" x14ac:dyDescent="0.25">
      <c r="B9" s="16"/>
      <c r="C9" s="18" t="s">
        <v>45</v>
      </c>
      <c r="D9" s="22">
        <v>238899</v>
      </c>
      <c r="E9" s="22">
        <v>238769</v>
      </c>
      <c r="F9" s="54"/>
    </row>
    <row r="10" spans="2:6" x14ac:dyDescent="0.25">
      <c r="B10" s="16"/>
      <c r="C10" s="18" t="s">
        <v>46</v>
      </c>
      <c r="D10" s="22">
        <v>269685</v>
      </c>
      <c r="E10" s="22">
        <v>269248</v>
      </c>
      <c r="F10" s="57"/>
    </row>
    <row r="11" spans="2:6" x14ac:dyDescent="0.25">
      <c r="B11" s="16"/>
      <c r="C11" s="18"/>
      <c r="D11" s="21"/>
      <c r="E11" s="21"/>
      <c r="F11" s="53"/>
    </row>
    <row r="12" spans="2:6" x14ac:dyDescent="0.25">
      <c r="B12" s="16"/>
      <c r="C12" s="23" t="s">
        <v>22</v>
      </c>
      <c r="D12" s="18"/>
      <c r="E12" s="18"/>
      <c r="F12" s="53"/>
    </row>
    <row r="13" spans="2:6" x14ac:dyDescent="0.25">
      <c r="B13" s="16"/>
      <c r="C13" s="18" t="s">
        <v>35</v>
      </c>
      <c r="D13" s="24">
        <v>889</v>
      </c>
      <c r="E13" s="24">
        <v>896</v>
      </c>
      <c r="F13" s="57"/>
    </row>
    <row r="14" spans="2:6" x14ac:dyDescent="0.25">
      <c r="B14" s="16"/>
      <c r="C14" s="18" t="s">
        <v>36</v>
      </c>
      <c r="D14" s="26">
        <f>((D13)/(D9))</f>
        <v>3.7212378452818975E-3</v>
      </c>
      <c r="E14" s="26">
        <f>((E13)/(E9))</f>
        <v>3.7525809464377703E-3</v>
      </c>
      <c r="F14" s="53"/>
    </row>
    <row r="15" spans="2:6" ht="18.75" x14ac:dyDescent="0.3">
      <c r="B15" s="16"/>
      <c r="C15" s="36" t="s">
        <v>37</v>
      </c>
      <c r="D15" s="25">
        <f xml:space="preserve"> 1 - (D14)</f>
        <v>0.99627876215471811</v>
      </c>
      <c r="E15" s="25">
        <f xml:space="preserve"> 1 - (E14)</f>
        <v>0.99624741905356218</v>
      </c>
      <c r="F15" s="53"/>
    </row>
    <row r="16" spans="2:6" x14ac:dyDescent="0.25">
      <c r="B16" s="16"/>
      <c r="C16" s="40" t="s">
        <v>52</v>
      </c>
      <c r="D16" s="24">
        <v>28431</v>
      </c>
      <c r="E16" s="24">
        <v>28136</v>
      </c>
      <c r="F16" s="57"/>
    </row>
    <row r="17" spans="2:6" x14ac:dyDescent="0.25">
      <c r="B17" s="16"/>
      <c r="C17" s="40" t="s">
        <v>53</v>
      </c>
      <c r="D17" s="24">
        <v>391</v>
      </c>
      <c r="E17" s="24">
        <v>408</v>
      </c>
      <c r="F17" s="57"/>
    </row>
    <row r="18" spans="2:6" ht="18.75" x14ac:dyDescent="0.3">
      <c r="B18" s="16"/>
      <c r="C18" s="41" t="s">
        <v>54</v>
      </c>
      <c r="D18" s="25">
        <f>1-((D16)/(D10))</f>
        <v>0.8945770065075922</v>
      </c>
      <c r="E18" s="25">
        <f>1-((E16)/(E10))</f>
        <v>0.89550154504397428</v>
      </c>
      <c r="F18" s="53"/>
    </row>
    <row r="19" spans="2:6" ht="18.75" x14ac:dyDescent="0.3">
      <c r="B19" s="16"/>
      <c r="C19" s="41" t="s">
        <v>55</v>
      </c>
      <c r="D19" s="25">
        <f>1-((D17)/(D10))</f>
        <v>0.99855016037228617</v>
      </c>
      <c r="E19" s="25">
        <f>1-((E17)/(E10))</f>
        <v>0.99848466840979322</v>
      </c>
      <c r="F19" s="53"/>
    </row>
    <row r="20" spans="2:6" x14ac:dyDescent="0.25">
      <c r="B20" s="27"/>
      <c r="C20" s="28"/>
      <c r="D20" s="28"/>
      <c r="E20" s="29"/>
    </row>
    <row r="22" spans="2:6" x14ac:dyDescent="0.25">
      <c r="B22" s="14"/>
      <c r="C22" s="15"/>
      <c r="D22" s="42" t="s">
        <v>41</v>
      </c>
      <c r="E22" s="42" t="s">
        <v>40</v>
      </c>
      <c r="F22" s="55"/>
    </row>
    <row r="23" spans="2:6" ht="15.75" x14ac:dyDescent="0.25">
      <c r="B23" s="16"/>
      <c r="C23" s="17" t="s">
        <v>23</v>
      </c>
      <c r="D23" s="18"/>
      <c r="E23" s="18"/>
      <c r="F23" s="55"/>
    </row>
    <row r="24" spans="2:6" x14ac:dyDescent="0.25">
      <c r="B24" s="16"/>
      <c r="C24" s="39" t="s">
        <v>9</v>
      </c>
      <c r="D24" s="18"/>
      <c r="E24" s="18"/>
      <c r="F24" s="55"/>
    </row>
    <row r="25" spans="2:6" x14ac:dyDescent="0.25">
      <c r="B25" s="16"/>
      <c r="C25" s="39"/>
      <c r="D25" s="18"/>
      <c r="E25" s="18"/>
      <c r="F25" s="55"/>
    </row>
    <row r="26" spans="2:6" x14ac:dyDescent="0.25">
      <c r="B26" s="16"/>
      <c r="C26" s="30" t="s">
        <v>7</v>
      </c>
      <c r="D26" s="49">
        <v>43770</v>
      </c>
      <c r="E26" s="49">
        <v>43770</v>
      </c>
      <c r="F26" s="55"/>
    </row>
    <row r="27" spans="2:6" x14ac:dyDescent="0.25">
      <c r="B27" s="16"/>
      <c r="C27" s="30" t="s">
        <v>5</v>
      </c>
      <c r="D27" s="49">
        <v>43862</v>
      </c>
      <c r="E27" s="49">
        <v>43831</v>
      </c>
      <c r="F27" s="55"/>
    </row>
    <row r="28" spans="2:6" x14ac:dyDescent="0.25">
      <c r="B28" s="16"/>
      <c r="C28" s="30" t="s">
        <v>39</v>
      </c>
      <c r="D28" s="51">
        <v>1280407</v>
      </c>
      <c r="E28" s="51">
        <v>1280407</v>
      </c>
      <c r="F28" s="56"/>
    </row>
    <row r="29" spans="2:6" x14ac:dyDescent="0.25">
      <c r="B29" s="16"/>
      <c r="C29" s="30" t="s">
        <v>38</v>
      </c>
      <c r="D29" s="32">
        <v>1078507</v>
      </c>
      <c r="E29" s="32">
        <v>1076440</v>
      </c>
      <c r="F29" s="55"/>
    </row>
    <row r="30" spans="2:6" x14ac:dyDescent="0.25">
      <c r="B30" s="16"/>
      <c r="C30" s="18"/>
      <c r="D30" s="18"/>
      <c r="E30" s="18"/>
      <c r="F30" s="55"/>
    </row>
    <row r="31" spans="2:6" x14ac:dyDescent="0.25">
      <c r="B31" s="16"/>
      <c r="C31" s="18" t="s">
        <v>19</v>
      </c>
      <c r="D31" s="24">
        <v>1235125</v>
      </c>
      <c r="E31" s="24">
        <v>1235005</v>
      </c>
      <c r="F31" s="55"/>
    </row>
    <row r="32" spans="2:6" ht="18.75" x14ac:dyDescent="0.3">
      <c r="B32" s="16"/>
      <c r="C32" s="18" t="s">
        <v>8</v>
      </c>
      <c r="D32" s="25">
        <f>((D31)/(D28))</f>
        <v>0.96463468256577789</v>
      </c>
      <c r="E32" s="25">
        <f>((E31)/(E28))</f>
        <v>0.96454096236587272</v>
      </c>
      <c r="F32" s="55"/>
    </row>
    <row r="33" spans="1:6" ht="18.75" x14ac:dyDescent="0.3">
      <c r="B33" s="16"/>
      <c r="C33" s="18"/>
      <c r="D33" s="25"/>
      <c r="E33" s="25"/>
      <c r="F33" s="55"/>
    </row>
    <row r="34" spans="1:6" x14ac:dyDescent="0.25">
      <c r="B34" s="16"/>
      <c r="C34" s="33" t="s">
        <v>57</v>
      </c>
      <c r="D34" s="24">
        <v>1124588</v>
      </c>
      <c r="E34" s="24">
        <v>1124436</v>
      </c>
      <c r="F34" s="55"/>
    </row>
    <row r="35" spans="1:6" ht="18.75" x14ac:dyDescent="0.3">
      <c r="B35" s="16"/>
      <c r="C35" s="33" t="s">
        <v>8</v>
      </c>
      <c r="D35" s="25">
        <f>((D34)/(D28))</f>
        <v>0.87830510142478135</v>
      </c>
      <c r="E35" s="25">
        <f>((E34)/(E28))</f>
        <v>0.8781863891715681</v>
      </c>
      <c r="F35" s="55"/>
    </row>
    <row r="36" spans="1:6" x14ac:dyDescent="0.25">
      <c r="B36" s="27"/>
      <c r="C36" s="28"/>
      <c r="D36" s="28"/>
      <c r="E36" s="29"/>
    </row>
    <row r="38" spans="1:6" x14ac:dyDescent="0.25">
      <c r="B38" s="14"/>
      <c r="C38" s="15"/>
      <c r="D38" s="42" t="s">
        <v>41</v>
      </c>
      <c r="E38" s="42" t="s">
        <v>40</v>
      </c>
      <c r="F38" s="53"/>
    </row>
    <row r="39" spans="1:6" ht="15.75" x14ac:dyDescent="0.25">
      <c r="B39" s="16"/>
      <c r="C39" s="17" t="s">
        <v>31</v>
      </c>
      <c r="D39" s="18"/>
      <c r="E39" s="18"/>
      <c r="F39" s="53"/>
    </row>
    <row r="40" spans="1:6" x14ac:dyDescent="0.25">
      <c r="B40" s="16"/>
      <c r="C40" s="39" t="s">
        <v>12</v>
      </c>
      <c r="D40" s="18"/>
      <c r="E40" s="18"/>
      <c r="F40" s="53"/>
    </row>
    <row r="41" spans="1:6" x14ac:dyDescent="0.25">
      <c r="A41" s="13"/>
      <c r="B41" s="31"/>
      <c r="C41" s="39" t="s">
        <v>50</v>
      </c>
      <c r="D41" s="18"/>
      <c r="E41" s="18"/>
      <c r="F41" s="53"/>
    </row>
    <row r="42" spans="1:6" x14ac:dyDescent="0.25">
      <c r="B42" s="16"/>
      <c r="C42" s="18" t="s">
        <v>10</v>
      </c>
      <c r="D42" s="49">
        <v>43862</v>
      </c>
      <c r="E42" s="49">
        <v>43800</v>
      </c>
      <c r="F42" s="53"/>
    </row>
    <row r="43" spans="1:6" x14ac:dyDescent="0.25">
      <c r="B43" s="16"/>
      <c r="C43" s="18" t="s">
        <v>5</v>
      </c>
      <c r="D43" s="49">
        <v>43862</v>
      </c>
      <c r="E43" s="49">
        <v>43800</v>
      </c>
      <c r="F43" s="53"/>
    </row>
    <row r="44" spans="1:6" x14ac:dyDescent="0.25">
      <c r="B44" s="16"/>
      <c r="C44" s="18" t="s">
        <v>51</v>
      </c>
      <c r="D44" s="50">
        <v>660102</v>
      </c>
      <c r="E44" s="50">
        <v>655755</v>
      </c>
      <c r="F44" s="53"/>
    </row>
    <row r="45" spans="1:6" x14ac:dyDescent="0.25">
      <c r="B45" s="16"/>
      <c r="C45" s="18" t="s">
        <v>38</v>
      </c>
      <c r="D45" s="32">
        <v>1078507</v>
      </c>
      <c r="E45" s="32">
        <v>1076440</v>
      </c>
      <c r="F45" s="53"/>
    </row>
    <row r="46" spans="1:6" x14ac:dyDescent="0.25">
      <c r="B46" s="16"/>
      <c r="C46" s="18"/>
      <c r="D46" s="22"/>
      <c r="E46" s="22"/>
      <c r="F46" s="53"/>
    </row>
    <row r="47" spans="1:6" x14ac:dyDescent="0.25">
      <c r="B47" s="16"/>
      <c r="C47" s="18" t="s">
        <v>11</v>
      </c>
      <c r="D47" s="24">
        <v>32986</v>
      </c>
      <c r="E47" s="24">
        <v>33023</v>
      </c>
      <c r="F47" s="53"/>
    </row>
    <row r="48" spans="1:6" ht="18.75" x14ac:dyDescent="0.3">
      <c r="B48" s="16"/>
      <c r="C48" s="18" t="s">
        <v>32</v>
      </c>
      <c r="D48" s="25">
        <f>(((D45)-(D47))/(D45))</f>
        <v>0.96941512665193641</v>
      </c>
      <c r="E48" s="25">
        <f>(((E45)-(E47))/(E45))</f>
        <v>0.96932202445096804</v>
      </c>
      <c r="F48" s="53"/>
    </row>
    <row r="49" spans="2:6" x14ac:dyDescent="0.25">
      <c r="B49" s="27"/>
      <c r="C49" s="52"/>
      <c r="D49" s="28"/>
      <c r="E49" s="28"/>
      <c r="F49" s="5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2E54-DF0F-41CB-A2C2-A35883C1BA1D}">
  <dimension ref="A2:G47"/>
  <sheetViews>
    <sheetView zoomScale="145" zoomScaleNormal="145" workbookViewId="0">
      <selection activeCell="D32" sqref="D32"/>
    </sheetView>
  </sheetViews>
  <sheetFormatPr defaultRowHeight="15" x14ac:dyDescent="0.25"/>
  <cols>
    <col min="1" max="1" width="3.85546875" customWidth="1"/>
    <col min="2" max="2" width="6.7109375" customWidth="1"/>
    <col min="3" max="3" width="67.140625" customWidth="1"/>
    <col min="4" max="4" width="14.28515625" customWidth="1"/>
    <col min="5" max="5" width="16.42578125" customWidth="1"/>
  </cols>
  <sheetData>
    <row r="2" spans="2:7" x14ac:dyDescent="0.25">
      <c r="B2" s="14"/>
      <c r="C2" s="15"/>
      <c r="D2" s="42" t="s">
        <v>41</v>
      </c>
      <c r="E2" s="43" t="s">
        <v>40</v>
      </c>
    </row>
    <row r="3" spans="2:7" ht="15.75" x14ac:dyDescent="0.25">
      <c r="B3" s="16"/>
      <c r="C3" s="17" t="s">
        <v>24</v>
      </c>
      <c r="D3" s="18"/>
      <c r="E3" s="19"/>
    </row>
    <row r="4" spans="2:7" x14ac:dyDescent="0.25">
      <c r="B4" s="16"/>
      <c r="C4" s="39" t="s">
        <v>13</v>
      </c>
      <c r="D4" s="18"/>
      <c r="E4" s="19"/>
    </row>
    <row r="5" spans="2:7" x14ac:dyDescent="0.25">
      <c r="B5" s="16"/>
      <c r="C5" s="18" t="s">
        <v>4</v>
      </c>
      <c r="D5" s="49">
        <v>43862</v>
      </c>
      <c r="E5" s="49">
        <v>43831</v>
      </c>
    </row>
    <row r="6" spans="2:7" x14ac:dyDescent="0.25">
      <c r="B6" s="16"/>
      <c r="C6" s="18" t="s">
        <v>5</v>
      </c>
      <c r="D6" s="49">
        <v>43862</v>
      </c>
      <c r="E6" s="49">
        <v>43831</v>
      </c>
    </row>
    <row r="7" spans="2:7" x14ac:dyDescent="0.25">
      <c r="B7" s="16"/>
      <c r="C7" s="18" t="s">
        <v>56</v>
      </c>
      <c r="D7" s="22">
        <v>7442569</v>
      </c>
      <c r="E7" s="22">
        <v>7438690</v>
      </c>
      <c r="F7" s="58"/>
    </row>
    <row r="8" spans="2:7" x14ac:dyDescent="0.25">
      <c r="B8" s="16"/>
      <c r="C8" s="18" t="s">
        <v>14</v>
      </c>
      <c r="D8" s="32">
        <v>1078507</v>
      </c>
      <c r="E8" s="32">
        <v>1076440</v>
      </c>
    </row>
    <row r="9" spans="2:7" x14ac:dyDescent="0.25">
      <c r="B9" s="16"/>
      <c r="C9" s="18"/>
      <c r="D9" s="18"/>
      <c r="E9" s="18"/>
    </row>
    <row r="10" spans="2:7" x14ac:dyDescent="0.25">
      <c r="B10" s="16"/>
      <c r="C10" s="18" t="s">
        <v>15</v>
      </c>
      <c r="D10" s="24">
        <v>19181</v>
      </c>
      <c r="E10" s="24">
        <v>19133</v>
      </c>
    </row>
    <row r="11" spans="2:7" ht="18.75" x14ac:dyDescent="0.3">
      <c r="B11" s="16"/>
      <c r="C11" s="18" t="s">
        <v>25</v>
      </c>
      <c r="D11" s="25">
        <f>(((D8)-(D10))/(D8))</f>
        <v>0.98221522901566705</v>
      </c>
      <c r="E11" s="25">
        <f>(((E8)-(E10))/(E8))</f>
        <v>0.98222566980045334</v>
      </c>
    </row>
    <row r="12" spans="2:7" x14ac:dyDescent="0.25">
      <c r="B12" s="27"/>
      <c r="C12" s="28"/>
      <c r="D12" s="28"/>
      <c r="E12" s="29"/>
    </row>
    <row r="14" spans="2:7" x14ac:dyDescent="0.25">
      <c r="B14" s="14"/>
      <c r="C14" s="15"/>
      <c r="D14" s="42" t="s">
        <v>41</v>
      </c>
      <c r="E14" s="43" t="s">
        <v>40</v>
      </c>
    </row>
    <row r="15" spans="2:7" ht="15.75" x14ac:dyDescent="0.25">
      <c r="B15" s="16"/>
      <c r="C15" s="17" t="s">
        <v>34</v>
      </c>
      <c r="D15" s="18"/>
      <c r="E15" s="19"/>
      <c r="G15" s="44"/>
    </row>
    <row r="16" spans="2:7" x14ac:dyDescent="0.25">
      <c r="B16" s="16"/>
      <c r="C16" s="39" t="s">
        <v>17</v>
      </c>
      <c r="D16" s="18"/>
      <c r="E16" s="19"/>
      <c r="G16" s="44"/>
    </row>
    <row r="17" spans="1:7" x14ac:dyDescent="0.25">
      <c r="B17" s="16"/>
      <c r="C17" s="18" t="s">
        <v>7</v>
      </c>
      <c r="D17" s="49">
        <v>43770</v>
      </c>
      <c r="E17" s="49">
        <v>43770</v>
      </c>
      <c r="G17" s="44"/>
    </row>
    <row r="18" spans="1:7" x14ac:dyDescent="0.25">
      <c r="B18" s="16"/>
      <c r="C18" s="18" t="s">
        <v>5</v>
      </c>
      <c r="D18" s="49">
        <v>43831</v>
      </c>
      <c r="E18" s="49">
        <v>43831</v>
      </c>
      <c r="G18" s="44"/>
    </row>
    <row r="19" spans="1:7" x14ac:dyDescent="0.25">
      <c r="B19" s="16"/>
      <c r="C19" s="33" t="s">
        <v>43</v>
      </c>
      <c r="D19" s="22">
        <v>1071267</v>
      </c>
      <c r="E19" s="22">
        <v>1071267</v>
      </c>
      <c r="G19" s="44"/>
    </row>
    <row r="20" spans="1:7" x14ac:dyDescent="0.25">
      <c r="B20" s="16"/>
      <c r="C20" s="33" t="s">
        <v>42</v>
      </c>
      <c r="D20" s="51">
        <v>1280407</v>
      </c>
      <c r="E20" s="51">
        <v>1280407</v>
      </c>
      <c r="G20" s="44"/>
    </row>
    <row r="21" spans="1:7" x14ac:dyDescent="0.25">
      <c r="B21" s="16"/>
      <c r="C21" s="18" t="s">
        <v>14</v>
      </c>
      <c r="D21" s="32">
        <v>1078507</v>
      </c>
      <c r="E21" s="32">
        <v>1076440</v>
      </c>
      <c r="G21" s="44"/>
    </row>
    <row r="22" spans="1:7" x14ac:dyDescent="0.25">
      <c r="B22" s="16"/>
      <c r="C22" s="18"/>
      <c r="D22" s="18"/>
      <c r="E22" s="18"/>
      <c r="G22" s="44"/>
    </row>
    <row r="23" spans="1:7" x14ac:dyDescent="0.25">
      <c r="B23" s="16"/>
      <c r="C23" s="20" t="s">
        <v>27</v>
      </c>
      <c r="D23" s="18"/>
      <c r="E23" s="18"/>
      <c r="G23" s="44"/>
    </row>
    <row r="24" spans="1:7" x14ac:dyDescent="0.25">
      <c r="A24" s="34"/>
      <c r="B24" s="35"/>
      <c r="C24" s="30" t="s">
        <v>26</v>
      </c>
      <c r="D24" s="22">
        <v>1031364</v>
      </c>
      <c r="E24" s="22">
        <v>1029842</v>
      </c>
      <c r="G24" s="44"/>
    </row>
    <row r="25" spans="1:7" ht="18.75" x14ac:dyDescent="0.3">
      <c r="B25" s="16"/>
      <c r="C25" s="30" t="s">
        <v>16</v>
      </c>
      <c r="D25" s="25">
        <f>((D24)/D21)</f>
        <v>0.95628864717614259</v>
      </c>
      <c r="E25" s="25">
        <f>((E24)/E21)</f>
        <v>0.95671101036750772</v>
      </c>
      <c r="G25" s="44"/>
    </row>
    <row r="26" spans="1:7" ht="18.75" x14ac:dyDescent="0.3">
      <c r="B26" s="16"/>
      <c r="C26" s="30"/>
      <c r="D26" s="25"/>
      <c r="E26" s="25"/>
      <c r="G26" s="44"/>
    </row>
    <row r="27" spans="1:7" ht="18.75" x14ac:dyDescent="0.3">
      <c r="B27" s="16"/>
      <c r="C27" s="38" t="s">
        <v>28</v>
      </c>
      <c r="D27" s="25"/>
      <c r="E27" s="25"/>
      <c r="G27" s="44"/>
    </row>
    <row r="28" spans="1:7" x14ac:dyDescent="0.25">
      <c r="B28" s="16"/>
      <c r="C28" s="37" t="s">
        <v>18</v>
      </c>
      <c r="D28" s="32">
        <v>955514</v>
      </c>
      <c r="E28" s="32">
        <v>954301</v>
      </c>
      <c r="G28" s="44"/>
    </row>
    <row r="29" spans="1:7" ht="18.75" x14ac:dyDescent="0.3">
      <c r="B29" s="16"/>
      <c r="C29" s="37" t="s">
        <v>16</v>
      </c>
      <c r="D29" s="25">
        <f>((D28)/(D21))</f>
        <v>0.88595994277274048</v>
      </c>
      <c r="E29" s="25">
        <f>((E28)/(E21))</f>
        <v>0.88653431682211736</v>
      </c>
      <c r="G29" s="44"/>
    </row>
    <row r="30" spans="1:7" ht="18.75" x14ac:dyDescent="0.3">
      <c r="B30" s="16"/>
      <c r="C30" s="37"/>
      <c r="D30" s="25"/>
      <c r="E30" s="25"/>
      <c r="G30" s="44"/>
    </row>
    <row r="31" spans="1:7" x14ac:dyDescent="0.25">
      <c r="B31" s="16"/>
      <c r="C31" s="20" t="s">
        <v>33</v>
      </c>
      <c r="D31" s="18"/>
      <c r="E31" s="18"/>
      <c r="G31" s="44"/>
    </row>
    <row r="32" spans="1:7" x14ac:dyDescent="0.25">
      <c r="B32" s="16"/>
      <c r="C32" s="18" t="s">
        <v>48</v>
      </c>
      <c r="D32" s="22">
        <v>1031308</v>
      </c>
      <c r="E32" s="22">
        <v>1029751</v>
      </c>
      <c r="G32" s="44"/>
    </row>
    <row r="33" spans="2:5" ht="18.75" x14ac:dyDescent="0.3">
      <c r="B33" s="16"/>
      <c r="C33" s="18" t="s">
        <v>16</v>
      </c>
      <c r="D33" s="25">
        <f>((D32)/(D21))</f>
        <v>0.95623672354467792</v>
      </c>
      <c r="E33" s="25">
        <f>((E32)/(E21))</f>
        <v>0.95662647244621157</v>
      </c>
    </row>
    <row r="34" spans="2:5" x14ac:dyDescent="0.25">
      <c r="B34" s="27"/>
      <c r="C34" s="28"/>
      <c r="D34" s="28"/>
      <c r="E34" s="29"/>
    </row>
    <row r="36" spans="2:5" x14ac:dyDescent="0.25">
      <c r="B36" s="14"/>
      <c r="C36" s="15"/>
      <c r="D36" s="42" t="s">
        <v>41</v>
      </c>
      <c r="E36" s="43" t="s">
        <v>40</v>
      </c>
    </row>
    <row r="37" spans="2:5" x14ac:dyDescent="0.25">
      <c r="B37" s="16"/>
      <c r="C37" s="36" t="s">
        <v>29</v>
      </c>
      <c r="D37" s="18"/>
      <c r="E37" s="19"/>
    </row>
    <row r="38" spans="2:5" x14ac:dyDescent="0.25">
      <c r="B38" s="16"/>
      <c r="C38" s="39" t="s">
        <v>30</v>
      </c>
      <c r="D38" s="18"/>
      <c r="E38" s="19"/>
    </row>
    <row r="39" spans="2:5" x14ac:dyDescent="0.25">
      <c r="B39" s="16"/>
      <c r="C39" s="18" t="s">
        <v>7</v>
      </c>
      <c r="D39" s="49">
        <v>43770</v>
      </c>
      <c r="E39" s="49">
        <v>43770</v>
      </c>
    </row>
    <row r="40" spans="2:5" x14ac:dyDescent="0.25">
      <c r="B40" s="16"/>
      <c r="C40" s="18" t="s">
        <v>5</v>
      </c>
      <c r="D40" s="49">
        <v>43831</v>
      </c>
      <c r="E40" s="49">
        <v>43831</v>
      </c>
    </row>
    <row r="41" spans="2:5" x14ac:dyDescent="0.25">
      <c r="B41" s="16"/>
      <c r="C41" s="33" t="s">
        <v>47</v>
      </c>
      <c r="D41" s="51">
        <v>1280407</v>
      </c>
      <c r="E41" s="51">
        <v>1280407</v>
      </c>
    </row>
    <row r="42" spans="2:5" x14ac:dyDescent="0.25">
      <c r="B42" s="16"/>
      <c r="C42" s="18" t="s">
        <v>14</v>
      </c>
      <c r="D42" s="32">
        <v>1078507</v>
      </c>
      <c r="E42" s="32">
        <v>1076440</v>
      </c>
    </row>
    <row r="43" spans="2:5" x14ac:dyDescent="0.25">
      <c r="B43" s="16"/>
      <c r="C43" s="18"/>
      <c r="D43" s="18"/>
      <c r="E43" s="19"/>
    </row>
    <row r="44" spans="2:5" x14ac:dyDescent="0.25">
      <c r="B44" s="16"/>
      <c r="C44" s="33"/>
      <c r="D44" s="48"/>
      <c r="E44" s="19"/>
    </row>
    <row r="45" spans="2:5" x14ac:dyDescent="0.25">
      <c r="B45" s="16"/>
      <c r="C45" s="18"/>
      <c r="D45" s="18"/>
      <c r="E45" s="19"/>
    </row>
    <row r="46" spans="2:5" x14ac:dyDescent="0.25">
      <c r="B46" s="16"/>
      <c r="C46" s="18"/>
      <c r="D46" s="18"/>
      <c r="E46" s="19"/>
    </row>
    <row r="47" spans="2:5" x14ac:dyDescent="0.25">
      <c r="B47" s="27"/>
      <c r="C47" s="28"/>
      <c r="D47" s="28"/>
      <c r="E47" s="2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Voorblad</vt:lpstr>
      <vt:lpstr>Actualiteit</vt:lpstr>
      <vt:lpstr>Accuratesse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Jan-Willem van Aalst</dc:creator>
  <cp:lastModifiedBy>Jan-Willem van Aalst</cp:lastModifiedBy>
  <dcterms:created xsi:type="dcterms:W3CDTF">2018-09-18T07:41:41Z</dcterms:created>
  <dcterms:modified xsi:type="dcterms:W3CDTF">2020-02-13T08:28:59Z</dcterms:modified>
</cp:coreProperties>
</file>