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iv\IGA_DOA\Team_VM\NWB GWS tool resultaten\Kwaliteitsrapportages\"/>
    </mc:Choice>
  </mc:AlternateContent>
  <bookViews>
    <workbookView xWindow="0" yWindow="0" windowWidth="30720" windowHeight="14556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1" i="1" l="1"/>
  <c r="B121" i="1"/>
  <c r="C117" i="1"/>
  <c r="B117" i="1"/>
  <c r="C113" i="1"/>
  <c r="B113" i="1"/>
  <c r="C101" i="1"/>
  <c r="B97" i="1"/>
  <c r="C86" i="1"/>
  <c r="B86" i="1"/>
  <c r="C82" i="1"/>
  <c r="B82" i="1"/>
  <c r="C78" i="1"/>
  <c r="B78" i="1"/>
  <c r="C69" i="1"/>
  <c r="B69" i="1"/>
  <c r="C63" i="1"/>
  <c r="B63" i="1"/>
  <c r="C53" i="1"/>
  <c r="B53" i="1"/>
  <c r="C44" i="1"/>
  <c r="B44" i="1"/>
  <c r="C41" i="1"/>
  <c r="B41" i="1"/>
  <c r="C34" i="1"/>
  <c r="B34" i="1"/>
  <c r="C31" i="1"/>
  <c r="C32" i="1" s="1"/>
  <c r="B31" i="1"/>
  <c r="B32" i="1" s="1"/>
  <c r="C27" i="1"/>
  <c r="B27" i="1"/>
  <c r="C24" i="1"/>
  <c r="C25" i="1" s="1"/>
  <c r="B24" i="1"/>
  <c r="B25" i="1" s="1"/>
  <c r="C17" i="1"/>
  <c r="C18" i="1" s="1"/>
  <c r="B17" i="1"/>
  <c r="B18" i="1" s="1"/>
  <c r="C20" i="1"/>
  <c r="B20" i="1"/>
  <c r="B93" i="1" l="1"/>
  <c r="B101" i="1"/>
  <c r="C97" i="1"/>
  <c r="C93" i="1"/>
</calcChain>
</file>

<file path=xl/sharedStrings.xml><?xml version="1.0" encoding="utf-8"?>
<sst xmlns="http://schemas.openxmlformats.org/spreadsheetml/2006/main" count="191" uniqueCount="141">
  <si>
    <t>Datum van uitvoering</t>
  </si>
  <si>
    <t>Peildatum NWB</t>
  </si>
  <si>
    <t>Peildatum BAG Openbareruimtes</t>
  </si>
  <si>
    <t>Peildatum BGT</t>
  </si>
  <si>
    <t>Peildatum BRT (TOP10NL)</t>
  </si>
  <si>
    <t>Bevragingen Actualiteit</t>
  </si>
  <si>
    <t>Resultaat</t>
  </si>
  <si>
    <t>Indicator 1.1: Percentage BAG straatnamen dat in het NWB correct is opgenomen</t>
  </si>
  <si>
    <t xml:space="preserve">(straten met gebouwen) </t>
  </si>
  <si>
    <t>Straatnamen zijn uniek per woonplaats per gemeente.</t>
  </si>
  <si>
    <t>Totaal aantal unieke straatnamen per woonplaats per gemeente in BAG</t>
  </si>
  <si>
    <t>Totaal aantal unieke straatnamen per woonplaats per gemeente in BAG met adressen</t>
  </si>
  <si>
    <t>Totaal aantal unieke straatnamen per woonplaats per gemeente in NWB</t>
  </si>
  <si>
    <t>Totaal aantal unieke straatnamen per woonplaats per gemeente in NWB, anders dan 'Fietspad'</t>
  </si>
  <si>
    <t>Flexibele match qua woonplaats (negeer prov.suffix) en gemeentenaam</t>
  </si>
  <si>
    <t>Aantal BAG straatnamen niet te matchen met NWB</t>
  </si>
  <si>
    <t>Percentueel t.o.v. de BAG unieke straatnamen</t>
  </si>
  <si>
    <t>Percentage BAG straatnamen dat in het NWB correct is opgenomen</t>
  </si>
  <si>
    <t>Aantal NWB straatnamen dat niet te matchen is met BAG</t>
  </si>
  <si>
    <t>Percentage NWB straatnamen dat in BAG terug te vinden is</t>
  </si>
  <si>
    <t>Herhaling met alleen BAG straten met adressen</t>
  </si>
  <si>
    <t>Herhaling exclusief STT_NAAM = "Fietspad"</t>
  </si>
  <si>
    <r>
      <t>Indicator 1.2,  Percentage BRT (Top10NL) hartlijnen waar in het NWB binnen (5m, 0.5m) wegvakken zijn.</t>
    </r>
    <r>
      <rPr>
        <sz val="10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Uitsluitend Top10NL hartlijnen met niet verhardingstype in (onverhard, onbekend).</t>
    </r>
  </si>
  <si>
    <t>Totaal aantal geselecteerde hartlijnen in Top10NL per peildatum</t>
  </si>
  <si>
    <t>Totaal aantal wegvakken in NWB per peildatum</t>
  </si>
  <si>
    <t>Aantal Top10NL hartlijnen met NWB wegvak binnen 5 meter</t>
  </si>
  <si>
    <t>Percentueel t.o.v. het totaal aantal Top10NL hartlijnen</t>
  </si>
  <si>
    <t>Aantal Top10NL hartlijnen met NWB wegvak binnen 0,5 meter</t>
  </si>
  <si>
    <t>Percentueel t.o.v het totaal aantal Top10NL hartlijnen</t>
  </si>
  <si>
    <t>Indicator 1.3: Percentage BGT openbare ruimte labels (wegen) waar in het NWB</t>
  </si>
  <si>
    <t xml:space="preserve">binnen 10m wegvakken zijn.  </t>
  </si>
  <si>
    <t>Uitsluitend de actuele bestaande BGT labels die betrekking hebben op wegen. Geen plantopo. Dit is een puntenset. We nemen hier 10m omdat een punt minder snel matcht dan een lijnstuk.</t>
  </si>
  <si>
    <t>Totaal aantal geselecteerde labels in BGT</t>
  </si>
  <si>
    <t>Totaal aantal wegvakken in NWB</t>
  </si>
  <si>
    <t>Aantal BGT labels (Weg) zonder NWB wegvak binnen 10 meter</t>
  </si>
  <si>
    <t>Percentage BGT openbareruimtelabels met NWB wegvakken binnen 10m</t>
  </si>
  <si>
    <t>Bevragingen Accuratesse</t>
  </si>
  <si>
    <t>Indicator 2.1: percentage NWB wegvakken dat geen BGT pand doorsnijdt</t>
  </si>
  <si>
    <t>Relatieve hoogte van panden wordt gebruikt om een deel van ongelijkvloerse overlap te filteren</t>
  </si>
  <si>
    <t>Wegvakken worden aan beide zijden 1m ingekort om overlap aan uiteindes te filteren</t>
  </si>
  <si>
    <t>Totaal aantal actuele panden in BGT &gt; 18m2:</t>
  </si>
  <si>
    <t>Aantal wegvakken dat één of meer BGT panden doorsnijdt:</t>
  </si>
  <si>
    <t>Percentage NWB wegvakken dat geen BGT pand doorsnijdt:</t>
  </si>
  <si>
    <t>Herhaling met alleen NWB wegvakken met baansubsoort Fietspad</t>
  </si>
  <si>
    <t>Indicator 2.2: percentage NWB wegvakken dat binnen een BGT wegvlak ligt</t>
  </si>
  <si>
    <t>Verschillende marges voor percentage binnen worden gebruikt om kleine afwijkingen te filteren</t>
  </si>
  <si>
    <t>Totaal aantal geselecteerde BGT wegvlakken:</t>
  </si>
  <si>
    <t>2.2a: Aantal NWB wegvakken dat minimaal voor 10% binnen een BGT wegvlak ligt</t>
  </si>
  <si>
    <t>Aantal wegvakken dat binnen een BGT wegvlak ligt</t>
  </si>
  <si>
    <t>Percentueel van totaal aantal wegvakken:</t>
  </si>
  <si>
    <t>2.2b: Aantal NWB wegvakken dat minimaal voor 50% binnen een BGT wegvlak ligt</t>
  </si>
  <si>
    <t>2.2c: Aantal NWB wegvakken dat minimaal voor 90% binnen een BGT wegvlak ligt</t>
  </si>
  <si>
    <t>Percentueel van totaal aantal geselecteerde wegvakken:</t>
  </si>
  <si>
    <t>Percentueel van totaal aantal geseleteerde wegvakken:</t>
  </si>
  <si>
    <t>Bevragingen Routeerbaarheid</t>
  </si>
  <si>
    <t>Indicator 3.1: Aantal juncties waar een weggebruiker niet kan komen of niet weg kan</t>
  </si>
  <si>
    <t>Dit zijn juncties waar alle aansluitende wegvakken een rijrichting hebben. En allemaal naar de junctie gaan</t>
  </si>
  <si>
    <t>of allemaal van de junctie vandaan gaan</t>
  </si>
  <si>
    <t>(Dit is exclusief wegvakken die binnen 100m van een landsgrens komen)</t>
  </si>
  <si>
    <t>Totaal aantal geselecteerde NWB juncties</t>
  </si>
  <si>
    <t>3.1a: Totaal aantal foute juncties</t>
  </si>
  <si>
    <t>Totaal aantal foute juncties</t>
  </si>
  <si>
    <t>Percentueel van totaal aantal juncties in NWB</t>
  </si>
  <si>
    <t>3.1b: Aantal juncties met meer dan 1 wegvak waar een weggebruiker niet kan komen</t>
  </si>
  <si>
    <t>Aantal juncties waar een weggebruiker niet kan komen</t>
  </si>
  <si>
    <t>Percentueel van totaal aantal juncties</t>
  </si>
  <si>
    <t>3.1c: Aantal juncties met meer dan 1 wegvak waar een weggebruiker niet weg kan</t>
  </si>
  <si>
    <t>Aantal juncties waar een weggebruiker niet weg kan</t>
  </si>
  <si>
    <t>Indicator 3.2: Aantal netwerk eilanden in het NWB</t>
  </si>
  <si>
    <t>Dit zijn de componenten die niet in verbinding staan met de rest van het netwerk</t>
  </si>
  <si>
    <t>(Een klein aantal hiervan zijn geen fouten)</t>
  </si>
  <si>
    <t>3.2a: Eilanden die volledig los liggen</t>
  </si>
  <si>
    <t>Totaal aantal eilanden</t>
  </si>
  <si>
    <t>3.2b: Eilanden die door rijrichting niet bereikbaar of niet verlaatbaar zijn</t>
  </si>
  <si>
    <t>20-02-2024</t>
  </si>
  <si>
    <t>21-03-2024</t>
  </si>
  <si>
    <t>06-02-2024</t>
  </si>
  <si>
    <t>05-03-2024</t>
  </si>
  <si>
    <t>12-02-2024</t>
  </si>
  <si>
    <t>13-03-2024</t>
  </si>
  <si>
    <t>05-02-2024</t>
  </si>
  <si>
    <t>04-03-2024</t>
  </si>
  <si>
    <t>907</t>
  </si>
  <si>
    <t>960</t>
  </si>
  <si>
    <t>37228</t>
  </si>
  <si>
    <t>37227</t>
  </si>
  <si>
    <t>3275</t>
  </si>
  <si>
    <t>3359</t>
  </si>
  <si>
    <t>9807</t>
  </si>
  <si>
    <t>1640359</t>
  </si>
  <si>
    <t>1538876</t>
  </si>
  <si>
    <t>1541830</t>
  </si>
  <si>
    <t>1602771</t>
  </si>
  <si>
    <t>1602847</t>
  </si>
  <si>
    <t>1445340</t>
  </si>
  <si>
    <t>1445268</t>
  </si>
  <si>
    <t>700155</t>
  </si>
  <si>
    <t>700812</t>
  </si>
  <si>
    <t>7995864</t>
  </si>
  <si>
    <t>8002396</t>
  </si>
  <si>
    <t>8302</t>
  </si>
  <si>
    <t>8208</t>
  </si>
  <si>
    <t>267196</t>
  </si>
  <si>
    <t>267997</t>
  </si>
  <si>
    <t>498</t>
  </si>
  <si>
    <t>487</t>
  </si>
  <si>
    <t>7761563</t>
  </si>
  <si>
    <t>7780427</t>
  </si>
  <si>
    <t>1508306</t>
  </si>
  <si>
    <t>1511429</t>
  </si>
  <si>
    <t>262019</t>
  </si>
  <si>
    <t>262854</t>
  </si>
  <si>
    <t>1068314</t>
  </si>
  <si>
    <t>1070271</t>
  </si>
  <si>
    <t>343</t>
  </si>
  <si>
    <t>353</t>
  </si>
  <si>
    <t>226</t>
  </si>
  <si>
    <t>456</t>
  </si>
  <si>
    <t>461</t>
  </si>
  <si>
    <t>24</t>
  </si>
  <si>
    <t>23</t>
  </si>
  <si>
    <t>200226</t>
  </si>
  <si>
    <t>201511</t>
  </si>
  <si>
    <t>1357157</t>
  </si>
  <si>
    <t>1360971</t>
  </si>
  <si>
    <t>270556</t>
  </si>
  <si>
    <t>270665</t>
  </si>
  <si>
    <t>242965</t>
  </si>
  <si>
    <t>243045</t>
  </si>
  <si>
    <t>279286</t>
  </si>
  <si>
    <t>279312</t>
  </si>
  <si>
    <t>277088</t>
  </si>
  <si>
    <t>277113</t>
  </si>
  <si>
    <t>12005</t>
  </si>
  <si>
    <t>12006</t>
  </si>
  <si>
    <t>1459966</t>
  </si>
  <si>
    <t>1463292</t>
  </si>
  <si>
    <t>242825</t>
  </si>
  <si>
    <t>243818</t>
  </si>
  <si>
    <t>31</t>
  </si>
  <si>
    <t>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</si>
</sst>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%"/>
    <numFmt numFmtId="165" formatCode="0.000%"/>
  </numFmts>
  <fonts count="15" x14ac:knownFonts="1">
    <font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rgb="FFFFFFFF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9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6609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1" fontId="4" fillId="0" borderId="7" xfId="0" applyNumberFormat="1" applyFont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3" fontId="4" fillId="0" borderId="8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4" fillId="0" borderId="7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164" fontId="3" fillId="0" borderId="5" xfId="0" applyNumberFormat="1" applyFont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0" fontId="3" fillId="0" borderId="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3" fillId="0" borderId="11" xfId="1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/>
    </xf>
    <xf numFmtId="0" fontId="11" fillId="3" borderId="13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164" fontId="3" fillId="0" borderId="2" xfId="0" applyNumberFormat="1" applyFont="1" applyBorder="1" applyAlignment="1">
      <alignment horizontal="right" vertical="center"/>
    </xf>
    <xf numFmtId="0" fontId="9" fillId="4" borderId="10" xfId="0" applyFont="1" applyFill="1" applyBorder="1" applyAlignment="1">
      <alignment vertical="center"/>
    </xf>
    <xf numFmtId="0" fontId="0" fillId="0" borderId="0" xfId="0" applyBorder="1"/>
    <xf numFmtId="0" fontId="9" fillId="3" borderId="14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/>
    </xf>
    <xf numFmtId="0" fontId="13" fillId="4" borderId="10" xfId="0" applyFont="1" applyFill="1" applyBorder="1" applyAlignment="1">
      <alignment vertical="center" wrapText="1"/>
    </xf>
    <xf numFmtId="0" fontId="0" fillId="4" borderId="11" xfId="0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5" fontId="3" fillId="0" borderId="7" xfId="2" applyNumberFormat="1" applyFont="1" applyBorder="1" applyAlignment="1">
      <alignment horizontal="right" vertical="center"/>
    </xf>
    <xf numFmtId="0" fontId="13" fillId="4" borderId="8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165" fontId="3" fillId="0" borderId="7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0" fontId="0" fillId="0" borderId="8" xfId="0" applyBorder="1"/>
    <xf numFmtId="3" fontId="3" fillId="0" borderId="6" xfId="0" applyNumberFormat="1" applyFont="1" applyBorder="1" applyAlignment="1">
      <alignment horizontal="right" vertic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0"/>
  <sheetViews>
    <sheetView tabSelected="1" workbookViewId="0">
      <selection activeCell="E18" sqref="E18"/>
    </sheetView>
  </sheetViews>
  <sheetFormatPr defaultRowHeight="11.4" x14ac:dyDescent="0.2"/>
  <cols>
    <col min="1" max="1" width="77.296875" customWidth="1"/>
    <col min="2" max="2" width="10.19921875" bestFit="1" customWidth="1"/>
    <col min="3" max="3" width="10.796875" customWidth="1"/>
  </cols>
  <sheetData>
    <row r="1" spans="1:3" x14ac:dyDescent="0.2">
      <c r="A1" t="s">
        <v>0</v>
      </c>
      <c r="B1" t="s">
        <v>74</v>
      </c>
      <c r="C1" t="s">
        <v>75</v>
      </c>
    </row>
    <row r="2" spans="1:3" x14ac:dyDescent="0.2">
      <c r="A2" t="s">
        <v>1</v>
      </c>
      <c r="B2" t="s">
        <v>76</v>
      </c>
      <c r="C2" t="s">
        <v>77</v>
      </c>
    </row>
    <row r="3" spans="1:3" x14ac:dyDescent="0.2">
      <c r="A3" t="s">
        <v>2</v>
      </c>
      <c r="B3" t="s">
        <v>78</v>
      </c>
      <c r="C3" t="s">
        <v>79</v>
      </c>
    </row>
    <row r="4" spans="1:3" x14ac:dyDescent="0.2">
      <c r="A4" t="s">
        <v>3</v>
      </c>
      <c r="B4" t="s">
        <v>80</v>
      </c>
      <c r="C4" t="s">
        <v>81</v>
      </c>
    </row>
    <row r="5" spans="1:3" ht="12" thickBot="1" x14ac:dyDescent="0.25">
      <c r="A5" t="s">
        <v>4</v>
      </c>
      <c r="B5" t="s">
        <v>80</v>
      </c>
      <c r="C5" t="s">
        <v>81</v>
      </c>
    </row>
    <row r="6" spans="1:3" ht="13.8" thickBot="1" x14ac:dyDescent="0.25">
      <c r="A6" s="1" t="s">
        <v>5</v>
      </c>
      <c r="B6" s="2" t="s">
        <v>6</v>
      </c>
      <c r="C6" s="2" t="s">
        <v>6</v>
      </c>
    </row>
    <row r="7" spans="1:3" ht="13.8" x14ac:dyDescent="0.2">
      <c r="A7" s="3" t="s">
        <v>7</v>
      </c>
      <c r="B7" s="4"/>
      <c r="C7" s="4"/>
    </row>
    <row r="8" spans="1:3" ht="13.8" x14ac:dyDescent="0.2">
      <c r="A8" s="5" t="s">
        <v>8</v>
      </c>
      <c r="B8" s="6"/>
      <c r="C8" s="6"/>
    </row>
    <row r="9" spans="1:3" ht="12" x14ac:dyDescent="0.2">
      <c r="A9" s="7" t="s">
        <v>9</v>
      </c>
      <c r="B9" s="6"/>
      <c r="C9" s="6"/>
    </row>
    <row r="10" spans="1:3" ht="14.4" thickBot="1" x14ac:dyDescent="0.25">
      <c r="A10" s="8" t="s">
        <v>10</v>
      </c>
      <c r="B10" s="9" t="s">
        <v>125</v>
      </c>
      <c r="C10" s="9" t="s">
        <v>126</v>
      </c>
    </row>
    <row r="11" spans="1:3" ht="14.4" thickBot="1" x14ac:dyDescent="0.25">
      <c r="A11" s="8" t="s">
        <v>11</v>
      </c>
      <c r="B11" s="10" t="s">
        <v>127</v>
      </c>
      <c r="C11" s="10" t="s">
        <v>128</v>
      </c>
    </row>
    <row r="12" spans="1:3" ht="14.4" thickBot="1" x14ac:dyDescent="0.25">
      <c r="A12" s="8" t="s">
        <v>12</v>
      </c>
      <c r="B12" s="11" t="s">
        <v>129</v>
      </c>
      <c r="C12" s="11" t="s">
        <v>130</v>
      </c>
    </row>
    <row r="13" spans="1:3" ht="14.4" thickBot="1" x14ac:dyDescent="0.25">
      <c r="A13" s="8" t="s">
        <v>13</v>
      </c>
      <c r="B13" s="11" t="s">
        <v>131</v>
      </c>
      <c r="C13" s="11" t="s">
        <v>132</v>
      </c>
    </row>
    <row r="14" spans="1:3" ht="14.4" thickBot="1" x14ac:dyDescent="0.25">
      <c r="A14" s="12"/>
      <c r="B14" s="13"/>
      <c r="C14" s="13"/>
    </row>
    <row r="15" spans="1:3" ht="14.4" thickBot="1" x14ac:dyDescent="0.25">
      <c r="A15" s="14" t="s">
        <v>14</v>
      </c>
      <c r="B15" s="15"/>
      <c r="C15" s="15"/>
    </row>
    <row r="16" spans="1:3" ht="14.4" thickBot="1" x14ac:dyDescent="0.25">
      <c r="A16" s="8" t="s">
        <v>15</v>
      </c>
      <c r="B16" s="9" t="s">
        <v>86</v>
      </c>
      <c r="C16" s="9" t="s">
        <v>87</v>
      </c>
    </row>
    <row r="17" spans="1:3" ht="14.4" thickBot="1" x14ac:dyDescent="0.25">
      <c r="A17" s="8" t="s">
        <v>16</v>
      </c>
      <c r="B17" s="16">
        <f>B16/B10</f>
        <v>1.2104702908085572E-2</v>
      </c>
      <c r="C17" s="16">
        <f>C16/C10</f>
        <v>1.2410174939500859E-2</v>
      </c>
    </row>
    <row r="18" spans="1:3" ht="14.4" thickBot="1" x14ac:dyDescent="0.25">
      <c r="A18" s="8" t="s">
        <v>17</v>
      </c>
      <c r="B18" s="17">
        <f>1-B17</f>
        <v>0.98789529709191448</v>
      </c>
      <c r="C18" s="17">
        <f>1-C17</f>
        <v>0.98758982506049919</v>
      </c>
    </row>
    <row r="19" spans="1:3" ht="14.4" thickBot="1" x14ac:dyDescent="0.25">
      <c r="A19" s="8" t="s">
        <v>18</v>
      </c>
      <c r="B19" s="18" t="s">
        <v>133</v>
      </c>
      <c r="C19" s="18" t="s">
        <v>134</v>
      </c>
    </row>
    <row r="20" spans="1:3" ht="14.4" thickBot="1" x14ac:dyDescent="0.25">
      <c r="A20" s="8" t="s">
        <v>19</v>
      </c>
      <c r="B20" s="17">
        <f>1-B19/B12</f>
        <v>0.95701538924256857</v>
      </c>
      <c r="C20" s="17">
        <f>1-C19/C12</f>
        <v>0.95701581027667981</v>
      </c>
    </row>
    <row r="21" spans="1:3" ht="14.4" thickBot="1" x14ac:dyDescent="0.25">
      <c r="A21" s="12"/>
      <c r="B21" s="13"/>
      <c r="C21" s="13"/>
    </row>
    <row r="22" spans="1:3" ht="14.4" thickBot="1" x14ac:dyDescent="0.25">
      <c r="A22" s="14" t="s">
        <v>20</v>
      </c>
      <c r="B22" s="15"/>
      <c r="C22" s="15"/>
    </row>
    <row r="23" spans="1:3" ht="14.4" thickBot="1" x14ac:dyDescent="0.25">
      <c r="A23" s="8" t="s">
        <v>15</v>
      </c>
      <c r="B23" s="9" t="s">
        <v>82</v>
      </c>
      <c r="C23" s="9" t="s">
        <v>83</v>
      </c>
    </row>
    <row r="24" spans="1:3" ht="14.4" thickBot="1" x14ac:dyDescent="0.25">
      <c r="A24" s="8" t="s">
        <v>16</v>
      </c>
      <c r="B24" s="16">
        <f>B23/B11</f>
        <v>3.733047969872204E-3</v>
      </c>
      <c r="C24" s="16">
        <f>C23/C11</f>
        <v>3.9498858236129116E-3</v>
      </c>
    </row>
    <row r="25" spans="1:3" ht="14.4" thickBot="1" x14ac:dyDescent="0.25">
      <c r="A25" s="8" t="s">
        <v>17</v>
      </c>
      <c r="B25" s="17">
        <f>1-B24</f>
        <v>0.99626695203012783</v>
      </c>
      <c r="C25" s="17">
        <f>1-C24</f>
        <v>0.99605011417638711</v>
      </c>
    </row>
    <row r="26" spans="1:3" ht="14.4" thickBot="1" x14ac:dyDescent="0.25">
      <c r="A26" s="8" t="s">
        <v>18</v>
      </c>
      <c r="B26" s="18" t="s">
        <v>84</v>
      </c>
      <c r="C26" s="18" t="s">
        <v>85</v>
      </c>
    </row>
    <row r="27" spans="1:3" ht="14.4" thickBot="1" x14ac:dyDescent="0.25">
      <c r="A27" s="8" t="s">
        <v>19</v>
      </c>
      <c r="B27" s="17">
        <f>1-B26/B12</f>
        <v>0.86670294966450157</v>
      </c>
      <c r="C27" s="17">
        <f>1-C26/C12</f>
        <v>0.86671893796184918</v>
      </c>
    </row>
    <row r="28" spans="1:3" ht="14.4" thickBot="1" x14ac:dyDescent="0.25">
      <c r="A28" s="19"/>
      <c r="B28" s="20"/>
      <c r="C28" s="20"/>
    </row>
    <row r="29" spans="1:3" ht="14.4" thickBot="1" x14ac:dyDescent="0.25">
      <c r="A29" s="14" t="s">
        <v>21</v>
      </c>
      <c r="B29" s="15"/>
      <c r="C29" s="15"/>
    </row>
    <row r="30" spans="1:3" ht="14.4" thickBot="1" x14ac:dyDescent="0.25">
      <c r="A30" s="8" t="s">
        <v>15</v>
      </c>
      <c r="B30" s="9" t="s">
        <v>86</v>
      </c>
      <c r="C30" s="9" t="s">
        <v>87</v>
      </c>
    </row>
    <row r="31" spans="1:3" ht="14.4" thickBot="1" x14ac:dyDescent="0.25">
      <c r="A31" s="8" t="s">
        <v>16</v>
      </c>
      <c r="B31" s="16">
        <f>B30/B10</f>
        <v>1.2104702908085572E-2</v>
      </c>
      <c r="C31" s="16">
        <f>C30/C10</f>
        <v>1.2410174939500859E-2</v>
      </c>
    </row>
    <row r="32" spans="1:3" ht="14.4" thickBot="1" x14ac:dyDescent="0.25">
      <c r="A32" s="8" t="s">
        <v>17</v>
      </c>
      <c r="B32" s="17">
        <f>1-B31</f>
        <v>0.98789529709191448</v>
      </c>
      <c r="C32" s="17">
        <f>1-C31</f>
        <v>0.98758982506049919</v>
      </c>
    </row>
    <row r="33" spans="1:3" ht="14.4" thickBot="1" x14ac:dyDescent="0.25">
      <c r="A33" s="8" t="s">
        <v>18</v>
      </c>
      <c r="B33" s="18" t="s">
        <v>88</v>
      </c>
      <c r="C33" s="18" t="s">
        <v>88</v>
      </c>
    </row>
    <row r="34" spans="1:3" ht="14.4" thickBot="1" x14ac:dyDescent="0.25">
      <c r="A34" s="8" t="s">
        <v>19</v>
      </c>
      <c r="B34" s="17">
        <f>1-B33/B13</f>
        <v>0.96460691188358938</v>
      </c>
      <c r="C34" s="17">
        <f>1-C33/C13</f>
        <v>0.96461010490305399</v>
      </c>
    </row>
    <row r="35" spans="1:3" ht="14.4" thickBot="1" x14ac:dyDescent="0.25">
      <c r="A35" s="19"/>
      <c r="B35" s="20"/>
      <c r="C35" s="20"/>
    </row>
    <row r="36" spans="1:3" ht="27.6" x14ac:dyDescent="0.2">
      <c r="A36" s="3" t="s">
        <v>22</v>
      </c>
      <c r="B36" s="21"/>
      <c r="C36" s="21"/>
    </row>
    <row r="37" spans="1:3" ht="14.4" thickBot="1" x14ac:dyDescent="0.25">
      <c r="A37" s="8" t="s">
        <v>23</v>
      </c>
      <c r="B37" s="11" t="s">
        <v>89</v>
      </c>
      <c r="C37" s="22" t="s">
        <v>89</v>
      </c>
    </row>
    <row r="38" spans="1:3" ht="14.4" thickBot="1" x14ac:dyDescent="0.25">
      <c r="A38" s="8" t="s">
        <v>24</v>
      </c>
      <c r="B38" s="11" t="s">
        <v>90</v>
      </c>
      <c r="C38" s="11" t="s">
        <v>91</v>
      </c>
    </row>
    <row r="39" spans="1:3" ht="14.4" thickBot="1" x14ac:dyDescent="0.25">
      <c r="A39" s="12"/>
      <c r="B39" s="13"/>
      <c r="C39" s="13"/>
    </row>
    <row r="40" spans="1:3" ht="14.4" thickBot="1" x14ac:dyDescent="0.25">
      <c r="A40" s="8" t="s">
        <v>25</v>
      </c>
      <c r="B40" s="23" t="s">
        <v>92</v>
      </c>
      <c r="C40" s="24" t="s">
        <v>93</v>
      </c>
    </row>
    <row r="41" spans="1:3" ht="14.4" thickBot="1" x14ac:dyDescent="0.25">
      <c r="A41" s="8" t="s">
        <v>26</v>
      </c>
      <c r="B41" s="17">
        <f>B40/B37</f>
        <v>0.97708550384397563</v>
      </c>
      <c r="C41" s="17">
        <f>C40/C37</f>
        <v>0.97713183516535096</v>
      </c>
    </row>
    <row r="42" spans="1:3" ht="14.4" thickBot="1" x14ac:dyDescent="0.25">
      <c r="A42" s="25"/>
      <c r="B42" s="26"/>
      <c r="C42" s="26"/>
    </row>
    <row r="43" spans="1:3" ht="14.4" thickBot="1" x14ac:dyDescent="0.25">
      <c r="A43" s="27" t="s">
        <v>27</v>
      </c>
      <c r="B43" s="28" t="s">
        <v>94</v>
      </c>
      <c r="C43" s="29" t="s">
        <v>95</v>
      </c>
    </row>
    <row r="44" spans="1:3" ht="14.4" thickBot="1" x14ac:dyDescent="0.25">
      <c r="A44" s="27" t="s">
        <v>28</v>
      </c>
      <c r="B44" s="30">
        <f>B43/B37</f>
        <v>0.88111200048282112</v>
      </c>
      <c r="C44" s="30">
        <f>C43/C37</f>
        <v>0.88106810765204446</v>
      </c>
    </row>
    <row r="45" spans="1:3" ht="14.4" thickBot="1" x14ac:dyDescent="0.25">
      <c r="A45" s="31"/>
      <c r="B45" s="32"/>
      <c r="C45" s="32"/>
    </row>
    <row r="46" spans="1:3" ht="13.8" x14ac:dyDescent="0.2">
      <c r="A46" s="3" t="s">
        <v>29</v>
      </c>
      <c r="B46" s="4"/>
      <c r="C46" s="4"/>
    </row>
    <row r="47" spans="1:3" ht="13.8" x14ac:dyDescent="0.2">
      <c r="A47" s="5" t="s">
        <v>30</v>
      </c>
      <c r="B47" s="6"/>
      <c r="C47" s="6"/>
    </row>
    <row r="48" spans="1:3" ht="24.6" thickBot="1" x14ac:dyDescent="0.25">
      <c r="A48" s="33" t="s">
        <v>31</v>
      </c>
      <c r="B48" s="34"/>
      <c r="C48" s="34"/>
    </row>
    <row r="49" spans="1:3" ht="14.4" thickBot="1" x14ac:dyDescent="0.25">
      <c r="A49" s="35" t="s">
        <v>32</v>
      </c>
      <c r="B49" s="11" t="s">
        <v>96</v>
      </c>
      <c r="C49" s="11" t="s">
        <v>97</v>
      </c>
    </row>
    <row r="50" spans="1:3" ht="14.4" thickBot="1" x14ac:dyDescent="0.25">
      <c r="A50" s="36" t="s">
        <v>33</v>
      </c>
      <c r="B50" s="11" t="s">
        <v>90</v>
      </c>
      <c r="C50" s="11" t="s">
        <v>91</v>
      </c>
    </row>
    <row r="51" spans="1:3" ht="14.4" thickBot="1" x14ac:dyDescent="0.25">
      <c r="A51" s="12"/>
      <c r="B51" s="13"/>
      <c r="C51" s="13"/>
    </row>
    <row r="52" spans="1:3" ht="14.4" thickBot="1" x14ac:dyDescent="0.25">
      <c r="A52" s="8" t="s">
        <v>34</v>
      </c>
      <c r="B52" s="23">
        <v>23179</v>
      </c>
      <c r="C52" s="23">
        <v>23273</v>
      </c>
    </row>
    <row r="53" spans="1:3" ht="14.4" thickBot="1" x14ac:dyDescent="0.25">
      <c r="A53" s="8" t="s">
        <v>35</v>
      </c>
      <c r="B53" s="17">
        <f>1-B52/B49</f>
        <v>0.96689447336661172</v>
      </c>
      <c r="C53" s="17">
        <f>1-C52/C49</f>
        <v>0.96679137914305124</v>
      </c>
    </row>
    <row r="54" spans="1:3" ht="14.4" thickBot="1" x14ac:dyDescent="0.25">
      <c r="A54" s="37"/>
      <c r="B54" s="38"/>
      <c r="C54" s="38"/>
    </row>
    <row r="55" spans="1:3" ht="13.8" thickBot="1" x14ac:dyDescent="0.25">
      <c r="A55" s="1" t="s">
        <v>36</v>
      </c>
      <c r="B55" s="2" t="s">
        <v>6</v>
      </c>
      <c r="C55" s="2" t="s">
        <v>6</v>
      </c>
    </row>
    <row r="56" spans="1:3" ht="13.2" x14ac:dyDescent="0.2">
      <c r="A56" s="39" t="s">
        <v>37</v>
      </c>
      <c r="B56" s="40"/>
      <c r="C56" s="41"/>
    </row>
    <row r="57" spans="1:3" x14ac:dyDescent="0.2">
      <c r="A57" s="42" t="s">
        <v>38</v>
      </c>
      <c r="B57" s="43"/>
      <c r="C57" s="44"/>
    </row>
    <row r="58" spans="1:3" ht="12" thickBot="1" x14ac:dyDescent="0.25">
      <c r="A58" s="45" t="s">
        <v>39</v>
      </c>
      <c r="B58" s="46"/>
      <c r="C58" s="47"/>
    </row>
    <row r="59" spans="1:3" ht="14.4" thickBot="1" x14ac:dyDescent="0.25">
      <c r="A59" s="8" t="s">
        <v>40</v>
      </c>
      <c r="B59" s="11" t="s">
        <v>98</v>
      </c>
      <c r="C59" s="11" t="s">
        <v>99</v>
      </c>
    </row>
    <row r="60" spans="1:3" ht="14.4" thickBot="1" x14ac:dyDescent="0.25">
      <c r="A60" s="8" t="s">
        <v>33</v>
      </c>
      <c r="B60" s="11" t="s">
        <v>90</v>
      </c>
      <c r="C60" s="11" t="s">
        <v>91</v>
      </c>
    </row>
    <row r="61" spans="1:3" ht="14.4" thickBot="1" x14ac:dyDescent="0.25">
      <c r="A61" s="12"/>
      <c r="B61" s="13"/>
      <c r="C61" s="13"/>
    </row>
    <row r="62" spans="1:3" ht="14.4" thickBot="1" x14ac:dyDescent="0.25">
      <c r="A62" s="35" t="s">
        <v>41</v>
      </c>
      <c r="B62" s="23" t="s">
        <v>100</v>
      </c>
      <c r="C62" s="23" t="s">
        <v>101</v>
      </c>
    </row>
    <row r="63" spans="1:3" ht="14.4" thickBot="1" x14ac:dyDescent="0.25">
      <c r="A63" s="35" t="s">
        <v>42</v>
      </c>
      <c r="B63" s="17">
        <f>100%-B62/B60</f>
        <v>0.99460515337168165</v>
      </c>
      <c r="C63" s="17">
        <f>100%-C62/C60</f>
        <v>0.99467645589980735</v>
      </c>
    </row>
    <row r="64" spans="1:3" ht="14.4" thickBot="1" x14ac:dyDescent="0.25">
      <c r="A64" s="35"/>
      <c r="B64" s="17"/>
      <c r="C64" s="17"/>
    </row>
    <row r="65" spans="1:3" ht="14.4" thickBot="1" x14ac:dyDescent="0.25">
      <c r="A65" s="48" t="s">
        <v>43</v>
      </c>
      <c r="B65" s="17"/>
      <c r="C65" s="17"/>
    </row>
    <row r="66" spans="1:3" ht="14.4" thickBot="1" x14ac:dyDescent="0.25">
      <c r="A66" s="8" t="s">
        <v>33</v>
      </c>
      <c r="B66" s="11" t="s">
        <v>102</v>
      </c>
      <c r="C66" s="11" t="s">
        <v>103</v>
      </c>
    </row>
    <row r="67" spans="1:3" ht="14.4" thickBot="1" x14ac:dyDescent="0.25">
      <c r="A67" s="12"/>
      <c r="B67" s="13"/>
      <c r="C67" s="13"/>
    </row>
    <row r="68" spans="1:3" ht="14.4" thickBot="1" x14ac:dyDescent="0.25">
      <c r="A68" s="35" t="s">
        <v>41</v>
      </c>
      <c r="B68" s="23" t="s">
        <v>104</v>
      </c>
      <c r="C68" s="23" t="s">
        <v>105</v>
      </c>
    </row>
    <row r="69" spans="1:3" ht="14.4" thickBot="1" x14ac:dyDescent="0.25">
      <c r="A69" s="35" t="s">
        <v>42</v>
      </c>
      <c r="B69" s="17">
        <f>100%-B68/B66</f>
        <v>0.99813619964370726</v>
      </c>
      <c r="C69" s="17">
        <f>100%-C68/C66</f>
        <v>0.99818281547927779</v>
      </c>
    </row>
    <row r="70" spans="1:3" ht="14.4" thickBot="1" x14ac:dyDescent="0.25">
      <c r="A70" s="12"/>
      <c r="B70" s="13"/>
      <c r="C70" s="13"/>
    </row>
    <row r="71" spans="1:3" ht="13.2" x14ac:dyDescent="0.2">
      <c r="A71" s="39" t="s">
        <v>44</v>
      </c>
      <c r="B71" s="49"/>
      <c r="C71" s="49"/>
    </row>
    <row r="72" spans="1:3" ht="12" thickBot="1" x14ac:dyDescent="0.25">
      <c r="A72" s="50" t="s">
        <v>45</v>
      </c>
      <c r="B72" s="51"/>
      <c r="C72" s="51"/>
    </row>
    <row r="73" spans="1:3" ht="14.4" thickBot="1" x14ac:dyDescent="0.25">
      <c r="A73" s="35" t="s">
        <v>46</v>
      </c>
      <c r="B73" s="11" t="s">
        <v>106</v>
      </c>
      <c r="C73" s="11" t="s">
        <v>107</v>
      </c>
    </row>
    <row r="74" spans="1:3" ht="14.4" thickBot="1" x14ac:dyDescent="0.25">
      <c r="A74" s="36" t="s">
        <v>33</v>
      </c>
      <c r="B74" s="11" t="s">
        <v>90</v>
      </c>
      <c r="C74" s="11" t="s">
        <v>91</v>
      </c>
    </row>
    <row r="75" spans="1:3" ht="14.4" thickBot="1" x14ac:dyDescent="0.25">
      <c r="A75" s="12"/>
      <c r="B75" s="13"/>
      <c r="C75" s="13"/>
    </row>
    <row r="76" spans="1:3" ht="14.4" thickBot="1" x14ac:dyDescent="0.25">
      <c r="A76" s="52" t="s">
        <v>47</v>
      </c>
      <c r="B76" s="53"/>
      <c r="C76" s="53"/>
    </row>
    <row r="77" spans="1:3" ht="14.4" thickBot="1" x14ac:dyDescent="0.25">
      <c r="A77" s="35" t="s">
        <v>48</v>
      </c>
      <c r="B77" s="23" t="s">
        <v>108</v>
      </c>
      <c r="C77" s="24" t="s">
        <v>109</v>
      </c>
    </row>
    <row r="78" spans="1:3" ht="14.4" thickBot="1" x14ac:dyDescent="0.25">
      <c r="A78" s="36" t="s">
        <v>49</v>
      </c>
      <c r="B78" s="17">
        <f>B77/B74</f>
        <v>0.98013485167095982</v>
      </c>
      <c r="C78" s="17">
        <f>C77/C74</f>
        <v>0.98028252141935235</v>
      </c>
    </row>
    <row r="79" spans="1:3" ht="14.4" thickBot="1" x14ac:dyDescent="0.25">
      <c r="A79" s="12"/>
      <c r="B79" s="13"/>
      <c r="C79" s="13"/>
    </row>
    <row r="80" spans="1:3" ht="14.4" thickBot="1" x14ac:dyDescent="0.25">
      <c r="A80" s="52" t="s">
        <v>50</v>
      </c>
      <c r="B80" s="53"/>
      <c r="C80" s="53"/>
    </row>
    <row r="81" spans="1:3" ht="14.4" thickBot="1" x14ac:dyDescent="0.25">
      <c r="A81" s="35" t="s">
        <v>48</v>
      </c>
      <c r="B81" s="23" t="s">
        <v>135</v>
      </c>
      <c r="C81" s="24" t="s">
        <v>136</v>
      </c>
    </row>
    <row r="82" spans="1:3" ht="14.4" thickBot="1" x14ac:dyDescent="0.25">
      <c r="A82" s="36" t="s">
        <v>49</v>
      </c>
      <c r="B82" s="17">
        <f>B81/B74</f>
        <v>0.94872231420855224</v>
      </c>
      <c r="C82" s="17">
        <f>C81/C74</f>
        <v>0.94906182912513048</v>
      </c>
    </row>
    <row r="83" spans="1:3" ht="14.4" thickBot="1" x14ac:dyDescent="0.25">
      <c r="A83" s="12"/>
      <c r="B83" s="13"/>
      <c r="C83" s="13"/>
    </row>
    <row r="84" spans="1:3" ht="14.4" thickBot="1" x14ac:dyDescent="0.25">
      <c r="A84" s="52" t="s">
        <v>51</v>
      </c>
      <c r="B84" s="53"/>
      <c r="C84" s="53"/>
    </row>
    <row r="85" spans="1:3" ht="14.4" thickBot="1" x14ac:dyDescent="0.25">
      <c r="A85" s="35" t="s">
        <v>48</v>
      </c>
      <c r="B85" s="23" t="s">
        <v>123</v>
      </c>
      <c r="C85" s="23" t="s">
        <v>124</v>
      </c>
    </row>
    <row r="86" spans="1:3" ht="14.4" thickBot="1" x14ac:dyDescent="0.25">
      <c r="A86" s="36" t="s">
        <v>49</v>
      </c>
      <c r="B86" s="17">
        <f>B85/B74</f>
        <v>0.88191446224387149</v>
      </c>
      <c r="C86" s="17">
        <f>C85/C74</f>
        <v>0.88269848167437392</v>
      </c>
    </row>
    <row r="87" spans="1:3" ht="14.4" thickBot="1" x14ac:dyDescent="0.25">
      <c r="A87" s="54"/>
      <c r="B87" s="55"/>
      <c r="C87" s="55"/>
    </row>
    <row r="88" spans="1:3" ht="15" thickBot="1" x14ac:dyDescent="0.25">
      <c r="A88" s="48" t="s">
        <v>43</v>
      </c>
      <c r="B88" s="56"/>
      <c r="C88" s="56"/>
    </row>
    <row r="89" spans="1:3" ht="14.4" thickBot="1" x14ac:dyDescent="0.25">
      <c r="A89" s="36" t="s">
        <v>33</v>
      </c>
      <c r="B89" s="11" t="s">
        <v>102</v>
      </c>
      <c r="C89" s="11" t="s">
        <v>103</v>
      </c>
    </row>
    <row r="90" spans="1:3" ht="14.4" thickBot="1" x14ac:dyDescent="0.25">
      <c r="A90" s="12"/>
      <c r="B90" s="13"/>
      <c r="C90" s="13"/>
    </row>
    <row r="91" spans="1:3" ht="14.4" thickBot="1" x14ac:dyDescent="0.25">
      <c r="A91" s="52" t="s">
        <v>47</v>
      </c>
      <c r="B91" s="53"/>
      <c r="C91" s="53"/>
    </row>
    <row r="92" spans="1:3" ht="14.4" thickBot="1" x14ac:dyDescent="0.25">
      <c r="A92" s="35" t="s">
        <v>48</v>
      </c>
      <c r="B92" s="23" t="s">
        <v>110</v>
      </c>
      <c r="C92" s="24" t="s">
        <v>111</v>
      </c>
    </row>
    <row r="93" spans="1:3" ht="14.4" thickBot="1" x14ac:dyDescent="0.25">
      <c r="A93" s="35" t="s">
        <v>52</v>
      </c>
      <c r="B93" s="17">
        <f>B92/B89</f>
        <v>0.9806247099507478</v>
      </c>
      <c r="C93" s="17">
        <f>C92/C89</f>
        <v>0.98080948667335832</v>
      </c>
    </row>
    <row r="94" spans="1:3" ht="14.4" thickBot="1" x14ac:dyDescent="0.25">
      <c r="A94" s="12"/>
      <c r="B94" s="13"/>
      <c r="C94" s="13"/>
    </row>
    <row r="95" spans="1:3" ht="14.4" thickBot="1" x14ac:dyDescent="0.25">
      <c r="A95" s="52" t="s">
        <v>50</v>
      </c>
      <c r="B95" s="53"/>
      <c r="C95" s="53"/>
    </row>
    <row r="96" spans="1:3" ht="14.4" thickBot="1" x14ac:dyDescent="0.25">
      <c r="A96" s="35" t="s">
        <v>48</v>
      </c>
      <c r="B96" s="23" t="s">
        <v>137</v>
      </c>
      <c r="C96" s="24" t="s">
        <v>138</v>
      </c>
    </row>
    <row r="97" spans="1:3" ht="14.4" thickBot="1" x14ac:dyDescent="0.25">
      <c r="A97" s="35" t="s">
        <v>52</v>
      </c>
      <c r="B97" s="17">
        <f>B96/B89</f>
        <v>0.90878980224254857</v>
      </c>
      <c r="C97" s="17">
        <f>C96/C89</f>
        <v>0.90977884080791949</v>
      </c>
    </row>
    <row r="98" spans="1:3" ht="14.4" thickBot="1" x14ac:dyDescent="0.25">
      <c r="A98" s="12"/>
      <c r="B98" s="13"/>
      <c r="C98" s="13"/>
    </row>
    <row r="99" spans="1:3" ht="14.4" thickBot="1" x14ac:dyDescent="0.25">
      <c r="A99" s="52" t="s">
        <v>51</v>
      </c>
      <c r="B99" s="53"/>
      <c r="C99" s="53"/>
    </row>
    <row r="100" spans="1:3" ht="14.4" thickBot="1" x14ac:dyDescent="0.25">
      <c r="A100" s="35" t="s">
        <v>48</v>
      </c>
      <c r="B100" s="23" t="s">
        <v>121</v>
      </c>
      <c r="C100" s="23" t="s">
        <v>122</v>
      </c>
    </row>
    <row r="101" spans="1:3" ht="14.4" thickBot="1" x14ac:dyDescent="0.25">
      <c r="A101" s="35" t="s">
        <v>53</v>
      </c>
      <c r="B101" s="17">
        <f>B100/B89</f>
        <v>0.74936002035958627</v>
      </c>
      <c r="C101" s="17">
        <f>C100/C89</f>
        <v>0.75191513337835869</v>
      </c>
    </row>
    <row r="102" spans="1:3" x14ac:dyDescent="0.2">
      <c r="A102" s="57"/>
      <c r="B102" s="57"/>
      <c r="C102" s="57"/>
    </row>
    <row r="103" spans="1:3" ht="12" thickBot="1" x14ac:dyDescent="0.25"/>
    <row r="104" spans="1:3" ht="13.8" thickBot="1" x14ac:dyDescent="0.25">
      <c r="A104" s="1" t="s">
        <v>54</v>
      </c>
      <c r="B104" s="2" t="s">
        <v>6</v>
      </c>
      <c r="C104" s="2" t="s">
        <v>6</v>
      </c>
    </row>
    <row r="105" spans="1:3" ht="13.2" x14ac:dyDescent="0.2">
      <c r="A105" s="39" t="s">
        <v>55</v>
      </c>
      <c r="B105" s="49"/>
      <c r="C105" s="58"/>
    </row>
    <row r="106" spans="1:3" x14ac:dyDescent="0.2">
      <c r="A106" s="59" t="s">
        <v>56</v>
      </c>
      <c r="B106" s="60"/>
      <c r="C106" s="61"/>
    </row>
    <row r="107" spans="1:3" x14ac:dyDescent="0.2">
      <c r="A107" s="62" t="s">
        <v>57</v>
      </c>
      <c r="B107" s="60"/>
      <c r="C107" s="61"/>
    </row>
    <row r="108" spans="1:3" ht="15" thickBot="1" x14ac:dyDescent="0.25">
      <c r="A108" s="63" t="s">
        <v>58</v>
      </c>
      <c r="B108" s="64"/>
      <c r="C108" s="64"/>
    </row>
    <row r="109" spans="1:3" ht="12" thickBot="1" x14ac:dyDescent="0.25">
      <c r="A109" s="65" t="s">
        <v>59</v>
      </c>
      <c r="B109" s="66" t="s">
        <v>112</v>
      </c>
      <c r="C109" s="66" t="s">
        <v>113</v>
      </c>
    </row>
    <row r="110" spans="1:3" ht="14.4" thickBot="1" x14ac:dyDescent="0.25">
      <c r="A110" s="12"/>
      <c r="B110" s="13"/>
      <c r="C110" s="13"/>
    </row>
    <row r="111" spans="1:3" ht="14.4" thickBot="1" x14ac:dyDescent="0.25">
      <c r="A111" s="52" t="s">
        <v>60</v>
      </c>
      <c r="B111" s="67"/>
      <c r="C111" s="23"/>
    </row>
    <row r="112" spans="1:3" ht="14.4" thickBot="1" x14ac:dyDescent="0.25">
      <c r="A112" s="68" t="s">
        <v>61</v>
      </c>
      <c r="B112" s="69" t="s">
        <v>114</v>
      </c>
      <c r="C112" s="23" t="s">
        <v>115</v>
      </c>
    </row>
    <row r="113" spans="1:3" ht="14.4" thickBot="1" x14ac:dyDescent="0.25">
      <c r="A113" s="35" t="s">
        <v>62</v>
      </c>
      <c r="B113" s="70">
        <f>B112/B109</f>
        <v>3.2106665268825458E-4</v>
      </c>
      <c r="C113" s="71">
        <f>C112/C109</f>
        <v>3.2982300744390907E-4</v>
      </c>
    </row>
    <row r="114" spans="1:3" ht="15" thickBot="1" x14ac:dyDescent="0.25">
      <c r="A114" s="72"/>
      <c r="B114" s="73"/>
      <c r="C114" s="73"/>
    </row>
    <row r="115" spans="1:3" ht="14.4" thickBot="1" x14ac:dyDescent="0.25">
      <c r="A115" s="74" t="s">
        <v>63</v>
      </c>
      <c r="B115" s="75"/>
      <c r="C115" s="18"/>
    </row>
    <row r="116" spans="1:3" ht="14.4" thickBot="1" x14ac:dyDescent="0.25">
      <c r="A116" s="8" t="s">
        <v>64</v>
      </c>
      <c r="B116" s="18" t="s">
        <v>139</v>
      </c>
      <c r="C116" s="18" t="s">
        <v>140</v>
      </c>
    </row>
    <row r="117" spans="1:3" ht="14.4" thickBot="1" x14ac:dyDescent="0.25">
      <c r="A117" s="8" t="s">
        <v>65</v>
      </c>
      <c r="B117" s="76">
        <f>B116/B109</f>
        <v>2.9017685811474905E-5</v>
      </c>
      <c r="C117" s="76">
        <f>C116/C109</f>
        <v>3.1767655107911924E-5</v>
      </c>
    </row>
    <row r="118" spans="1:3" ht="14.4" thickBot="1" x14ac:dyDescent="0.25">
      <c r="A118" s="12"/>
      <c r="B118" s="77"/>
      <c r="C118" s="77"/>
    </row>
    <row r="119" spans="1:3" ht="14.4" thickBot="1" x14ac:dyDescent="0.25">
      <c r="A119" s="52" t="s">
        <v>66</v>
      </c>
      <c r="B119" s="67"/>
      <c r="C119" s="23"/>
    </row>
    <row r="120" spans="1:3" ht="14.4" thickBot="1" x14ac:dyDescent="0.25">
      <c r="A120" s="35" t="s">
        <v>67</v>
      </c>
      <c r="B120" s="23" t="s">
        <v>119</v>
      </c>
      <c r="C120" s="23" t="s">
        <v>120</v>
      </c>
    </row>
    <row r="121" spans="1:3" ht="14.4" thickBot="1" x14ac:dyDescent="0.25">
      <c r="A121" s="35" t="s">
        <v>65</v>
      </c>
      <c r="B121" s="70">
        <f>B120/B109</f>
        <v>2.2465305144367666E-5</v>
      </c>
      <c r="C121" s="70">
        <f>C120/C109</f>
        <v>2.1489884337705123E-5</v>
      </c>
    </row>
    <row r="122" spans="1:3" ht="12" thickBot="1" x14ac:dyDescent="0.25"/>
    <row r="123" spans="1:3" ht="13.2" x14ac:dyDescent="0.2">
      <c r="A123" s="39" t="s">
        <v>68</v>
      </c>
      <c r="B123" s="49"/>
      <c r="C123" s="58"/>
    </row>
    <row r="124" spans="1:3" x14ac:dyDescent="0.2">
      <c r="A124" s="59" t="s">
        <v>69</v>
      </c>
      <c r="B124" s="60"/>
      <c r="C124" s="61"/>
    </row>
    <row r="125" spans="1:3" ht="15" thickBot="1" x14ac:dyDescent="0.25">
      <c r="A125" s="63" t="s">
        <v>70</v>
      </c>
      <c r="B125" s="64"/>
      <c r="C125" s="64"/>
    </row>
    <row r="126" spans="1:3" ht="14.4" thickBot="1" x14ac:dyDescent="0.25">
      <c r="A126" s="52" t="s">
        <v>71</v>
      </c>
      <c r="B126" s="67"/>
      <c r="C126" s="23"/>
    </row>
    <row r="127" spans="1:3" ht="14.4" thickBot="1" x14ac:dyDescent="0.25">
      <c r="A127" s="68" t="s">
        <v>72</v>
      </c>
      <c r="B127" s="69" t="s">
        <v>116</v>
      </c>
      <c r="C127" s="23" t="s">
        <v>116</v>
      </c>
    </row>
    <row r="128" spans="1:3" ht="12" thickBot="1" x14ac:dyDescent="0.25">
      <c r="C128" s="78"/>
    </row>
    <row r="129" spans="1:3" ht="14.4" thickBot="1" x14ac:dyDescent="0.25">
      <c r="A129" s="52" t="s">
        <v>73</v>
      </c>
      <c r="B129" s="67"/>
      <c r="C129" s="79"/>
    </row>
    <row r="130" spans="1:3" ht="14.4" thickBot="1" x14ac:dyDescent="0.25">
      <c r="A130" s="68" t="s">
        <v>72</v>
      </c>
      <c r="B130" s="69" t="s">
        <v>117</v>
      </c>
      <c r="C130" s="23" t="s">
        <v>118</v>
      </c>
    </row>
  </sheetData>
  <mergeCells count="12">
    <mergeCell ref="B71:B72"/>
    <mergeCell ref="C71:C72"/>
    <mergeCell ref="B105:B107"/>
    <mergeCell ref="C105:C107"/>
    <mergeCell ref="B123:B124"/>
    <mergeCell ref="C123:C124"/>
    <mergeCell ref="B7:B9"/>
    <mergeCell ref="C7:C9"/>
    <mergeCell ref="B46:B48"/>
    <mergeCell ref="C46:C48"/>
    <mergeCell ref="B56:B58"/>
    <mergeCell ref="C56:C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Rijkswaterstaat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Driel, Jop van (CIV)</dc:creator>
  <cp:lastModifiedBy>Driel, Jop van (CIV)</cp:lastModifiedBy>
  <dcterms:created xsi:type="dcterms:W3CDTF">2024-03-21T07:52:20Z</dcterms:created>
  <dcterms:modified xsi:type="dcterms:W3CDTF">2024-03-21T08:00:43Z</dcterms:modified>
</cp:coreProperties>
</file>